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ag\Documents\Deliverables\"/>
    </mc:Choice>
  </mc:AlternateContent>
  <xr:revisionPtr revIDLastSave="0" documentId="13_ncr:1_{6ACC3275-726F-4EC6-BE56-7E8B87280F2D}" xr6:coauthVersionLast="43" xr6:coauthVersionMax="43" xr10:uidLastSave="{00000000-0000-0000-0000-000000000000}"/>
  <bookViews>
    <workbookView xWindow="210" yWindow="60" windowWidth="27120" windowHeight="15225" firstSheet="1" activeTab="1" xr2:uid="{00000000-000D-0000-FFFF-FFFF00000000}"/>
  </bookViews>
  <sheets>
    <sheet name="1. Budget Analysis" sheetId="1" state="hidden" r:id="rId1"/>
    <sheet name="B v A" sheetId="2" r:id="rId2"/>
    <sheet name="Assumptions" sheetId="4" r:id="rId3"/>
    <sheet name="Sheet2" sheetId="3" state="hidden" r:id="rId4"/>
  </sheets>
  <definedNames>
    <definedName name="_xlnm.Print_Titles" localSheetId="0">'1. Budget Analysis'!$A:$D,'1. Budget Analysis'!$3:$3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2" l="1"/>
  <c r="F31" i="2"/>
  <c r="F23" i="2"/>
  <c r="F18" i="2"/>
  <c r="F13" i="2"/>
  <c r="G17" i="2"/>
  <c r="H17" i="2"/>
  <c r="E16" i="2"/>
  <c r="G16" i="2"/>
  <c r="M12" i="2"/>
  <c r="E12" i="2"/>
  <c r="G12" i="2"/>
  <c r="H12" i="2"/>
  <c r="E5" i="2"/>
  <c r="E6" i="2"/>
  <c r="G6" i="2"/>
  <c r="H6" i="2"/>
  <c r="E10" i="2"/>
  <c r="G10" i="2"/>
  <c r="E11" i="2"/>
  <c r="G11" i="2"/>
  <c r="G27" i="2"/>
  <c r="G29" i="2"/>
  <c r="H29" i="2"/>
  <c r="G30" i="2"/>
  <c r="H30" i="2"/>
  <c r="E28" i="2"/>
  <c r="G28" i="2"/>
  <c r="H28" i="2"/>
  <c r="E23" i="2"/>
  <c r="G22" i="2"/>
  <c r="H27" i="2"/>
  <c r="H31" i="2"/>
  <c r="G31" i="2"/>
  <c r="G13" i="2"/>
  <c r="H10" i="2"/>
  <c r="H13" i="2"/>
  <c r="H16" i="2"/>
  <c r="G18" i="2"/>
  <c r="E13" i="2"/>
  <c r="E7" i="2"/>
  <c r="M30" i="2"/>
  <c r="I30" i="2"/>
  <c r="I29" i="2"/>
  <c r="M28" i="2"/>
  <c r="M29" i="2"/>
  <c r="I28" i="2"/>
  <c r="M27" i="2"/>
  <c r="I27" i="2"/>
  <c r="J38" i="2"/>
  <c r="K38" i="2"/>
  <c r="I18" i="2"/>
  <c r="C38" i="2"/>
  <c r="E38" i="2"/>
  <c r="M17" i="2"/>
  <c r="I17" i="2"/>
  <c r="L16" i="2"/>
  <c r="I16" i="2"/>
  <c r="L22" i="2"/>
  <c r="I22" i="2"/>
  <c r="J39" i="2"/>
  <c r="K39" i="2"/>
  <c r="I23" i="2"/>
  <c r="C39" i="2"/>
  <c r="E39" i="2"/>
  <c r="M11" i="2"/>
  <c r="M10" i="2"/>
  <c r="L11" i="2"/>
  <c r="L10" i="2"/>
  <c r="I10" i="2"/>
  <c r="M13" i="2"/>
  <c r="J37" i="2"/>
  <c r="K37" i="2"/>
  <c r="M6" i="2"/>
  <c r="L6" i="2"/>
  <c r="M5" i="2"/>
  <c r="L5" i="2"/>
  <c r="K32" i="2"/>
  <c r="C7" i="3"/>
  <c r="C8" i="3"/>
  <c r="C9" i="3"/>
  <c r="I6" i="2"/>
  <c r="I5" i="2"/>
  <c r="G23" i="2"/>
  <c r="H22" i="2"/>
  <c r="H23" i="2"/>
  <c r="D32" i="2"/>
  <c r="J32" i="2"/>
  <c r="I11" i="2"/>
  <c r="I12" i="2"/>
  <c r="E32" i="2"/>
  <c r="J40" i="2"/>
  <c r="K40" i="2"/>
  <c r="I31" i="2"/>
  <c r="C40" i="2"/>
  <c r="E40" i="2"/>
  <c r="L18" i="2"/>
  <c r="I7" i="2"/>
  <c r="C36" i="2"/>
  <c r="E36" i="2"/>
  <c r="I13" i="2"/>
  <c r="C37" i="2"/>
  <c r="E37" i="2"/>
  <c r="L13" i="2"/>
  <c r="M7" i="2"/>
  <c r="J36" i="2"/>
  <c r="K36" i="2"/>
  <c r="L7" i="2"/>
  <c r="G5" i="2"/>
  <c r="H5" i="2"/>
  <c r="H7" i="2"/>
  <c r="F7" i="2"/>
  <c r="F32" i="2"/>
  <c r="H32" i="2"/>
  <c r="G7" i="2"/>
  <c r="G32" i="2"/>
</calcChain>
</file>

<file path=xl/sharedStrings.xml><?xml version="1.0" encoding="utf-8"?>
<sst xmlns="http://schemas.openxmlformats.org/spreadsheetml/2006/main" count="159" uniqueCount="117">
  <si>
    <t>Applied filters:</t>
  </si>
  <si>
    <t>Workspace ID IN (21315145)</t>
  </si>
  <si>
    <t>Date (Workspace Start Date) BETWEEN THIS-125 AND THIS-2</t>
  </si>
  <si>
    <t>Workspace ID</t>
  </si>
  <si>
    <t>Bill Rate</t>
  </si>
  <si>
    <t>Fees Remaining</t>
  </si>
  <si>
    <t>Hours Remaining</t>
  </si>
  <si>
    <t>Wellforce SOW002</t>
  </si>
  <si>
    <t>Andrew Woodward</t>
  </si>
  <si>
    <t>Technical Architect</t>
  </si>
  <si>
    <t>Michael Smith</t>
  </si>
  <si>
    <t>Dana Mercure</t>
  </si>
  <si>
    <t>Finance Principal</t>
  </si>
  <si>
    <t>Bridget Lyons</t>
  </si>
  <si>
    <t>HCM+Payroll Principal</t>
  </si>
  <si>
    <t>Greg Kitzerow</t>
  </si>
  <si>
    <t>Project Manager</t>
  </si>
  <si>
    <t>Yusuf Guvenc</t>
  </si>
  <si>
    <t>Supply Chain Principal</t>
  </si>
  <si>
    <t>Carol McGuire</t>
  </si>
  <si>
    <t>Lee Wallace</t>
  </si>
  <si>
    <t>Engagement Manager</t>
  </si>
  <si>
    <t>Stephanie Pacienza</t>
  </si>
  <si>
    <t>David Tashima</t>
  </si>
  <si>
    <t>Interfaces</t>
  </si>
  <si>
    <t>Joe Foster</t>
  </si>
  <si>
    <t>Technical Project Manager</t>
  </si>
  <si>
    <t xml:space="preserve"> </t>
  </si>
  <si>
    <t>Technical Workstream Rollup</t>
  </si>
  <si>
    <t>Technical Workstream</t>
  </si>
  <si>
    <t>SCM Workstream Rollup</t>
  </si>
  <si>
    <t>Supply Chain Workstream</t>
  </si>
  <si>
    <t>Project Governance</t>
  </si>
  <si>
    <t>Finance Workstream Rollup</t>
  </si>
  <si>
    <t>HCM Workstream Rollup</t>
  </si>
  <si>
    <t>Human Capital Workstream</t>
  </si>
  <si>
    <t>Finance Workstream</t>
  </si>
  <si>
    <t>Budgeted</t>
  </si>
  <si>
    <t>Budgeted Hours</t>
  </si>
  <si>
    <t>720h</t>
  </si>
  <si>
    <t>1,210h</t>
  </si>
  <si>
    <t>Workstream/Work Group</t>
  </si>
  <si>
    <t>Title</t>
  </si>
  <si>
    <t>Fees Actual To Date</t>
  </si>
  <si>
    <t xml:space="preserve"> Actual Hours To Date</t>
  </si>
  <si>
    <t>Resource Name</t>
  </si>
  <si>
    <t>900h</t>
  </si>
  <si>
    <t>1,000h</t>
  </si>
  <si>
    <t>144h</t>
  </si>
  <si>
    <t>388h</t>
  </si>
  <si>
    <t>2,880h</t>
  </si>
  <si>
    <t>72h</t>
  </si>
  <si>
    <t>Project Governance Totals:</t>
  </si>
  <si>
    <t xml:space="preserve"> Actual Hours Billed To Date</t>
  </si>
  <si>
    <t>Project Team Role</t>
  </si>
  <si>
    <t>Project Resource Name</t>
  </si>
  <si>
    <t>% Budget Used to Date (Burn Rate)</t>
  </si>
  <si>
    <t>Interface Developer</t>
  </si>
  <si>
    <t>Effective Project Dates</t>
  </si>
  <si>
    <t>thru</t>
  </si>
  <si>
    <t>Number of Months</t>
  </si>
  <si>
    <t>Number of Weeks</t>
  </si>
  <si>
    <t>Number of Days</t>
  </si>
  <si>
    <t>As of October 15, 2018</t>
  </si>
  <si>
    <t>Progress of Project to Date:</t>
  </si>
  <si>
    <t>As of Oct 15th Project is in its 9th week</t>
  </si>
  <si>
    <t>As of Oct 15th 43 days have been used</t>
  </si>
  <si>
    <t>43 days used</t>
  </si>
  <si>
    <t>127 days remaining</t>
  </si>
  <si>
    <t>% Hours Used to Date (Burn Rate)</t>
  </si>
  <si>
    <t>N/A</t>
  </si>
  <si>
    <t>Finance Workstream Totals:</t>
  </si>
  <si>
    <t>HCM Workstream Totals:</t>
  </si>
  <si>
    <t>SCM Workstream Totals:</t>
  </si>
  <si>
    <t>Project Governance Team</t>
  </si>
  <si>
    <t>Technical Team</t>
  </si>
  <si>
    <t xml:space="preserve">Technical Workstream Totals: </t>
  </si>
  <si>
    <t>Overall Project Status</t>
  </si>
  <si>
    <t>Project Workstreams</t>
  </si>
  <si>
    <t>Percent Invoiced to Date (Actuals)</t>
  </si>
  <si>
    <t>Variance to Plan</t>
  </si>
  <si>
    <t>PM</t>
  </si>
  <si>
    <t>FIN</t>
  </si>
  <si>
    <t>HCM</t>
  </si>
  <si>
    <t>SCM</t>
  </si>
  <si>
    <t>TECH</t>
  </si>
  <si>
    <t>PROJECT COST TRACKING</t>
  </si>
  <si>
    <t>PROJECT  TIME TRACKING</t>
  </si>
  <si>
    <t>Tech Project Manager</t>
  </si>
  <si>
    <t>Tech Architect</t>
  </si>
  <si>
    <t>For a complete explanation of how this tool calculates the TIME and EXPENSE burn rates, please see the ASSUMPTIONS tab</t>
  </si>
  <si>
    <t>Percent Hours Used to Date (Actuals)</t>
  </si>
  <si>
    <t>Work Plan Task Utilization  Status</t>
  </si>
  <si>
    <r>
      <rPr>
        <b/>
        <u/>
        <sz val="11"/>
        <color theme="1"/>
        <rFont val="Calibri"/>
        <family val="2"/>
        <scheme val="minor"/>
      </rPr>
      <t>PROJECT COST TRACKING STATUS IS GREEN:</t>
    </r>
    <r>
      <rPr>
        <sz val="11"/>
        <color theme="1"/>
        <rFont val="Calibri"/>
        <family val="2"/>
        <scheme val="minor"/>
      </rPr>
      <t xml:space="preserve">  The total of project invoices to date and average expenditures across all workstreams is at or below the expected burn rate</t>
    </r>
  </si>
  <si>
    <r>
      <rPr>
        <b/>
        <u/>
        <sz val="11"/>
        <color theme="1"/>
        <rFont val="Calibri"/>
        <family val="2"/>
        <scheme val="minor"/>
      </rPr>
      <t>PROJECT HOURLY TASK BURN RATE IS GREEN:</t>
    </r>
    <r>
      <rPr>
        <sz val="11"/>
        <color theme="1"/>
        <rFont val="Calibri"/>
        <family val="2"/>
        <scheme val="minor"/>
      </rPr>
      <t xml:space="preserve">  The average number of hours used across all workstreams is at or below the expected burn rate</t>
    </r>
  </si>
  <si>
    <t>TOTAL:</t>
  </si>
  <si>
    <t>Resource</t>
  </si>
  <si>
    <t>Supply Chain Mgmt. Team</t>
  </si>
  <si>
    <t>Human Capital Mgmt. Team</t>
  </si>
  <si>
    <t>Percent Expected Burn Rate (Budget)</t>
  </si>
  <si>
    <t>Percent Expected Burn Rate (Hours)</t>
  </si>
  <si>
    <t>Hourly Rate</t>
  </si>
  <si>
    <t>Variance</t>
  </si>
  <si>
    <t xml:space="preserve">Original Budget  </t>
  </si>
  <si>
    <t>Actual To Date</t>
  </si>
  <si>
    <t xml:space="preserve">Estimate to Complete  </t>
  </si>
  <si>
    <t xml:space="preserve">                                            Project Budgetary Analytics Tool (Budget vs. Actuals)</t>
  </si>
  <si>
    <t>&lt;Company Logo&gt;</t>
  </si>
  <si>
    <t>LOGO&gt;</t>
  </si>
  <si>
    <t xml:space="preserve">     &lt;CLIENT</t>
  </si>
  <si>
    <t xml:space="preserve">Report Date:  
</t>
  </si>
  <si>
    <t xml:space="preserve"> Estimate at Completion </t>
  </si>
  <si>
    <t>Finance Sr Consultant</t>
  </si>
  <si>
    <t>Finance Line Consultant</t>
  </si>
  <si>
    <t>Supply Chain Consultant</t>
  </si>
  <si>
    <t>Finance Mgmt. Team</t>
  </si>
  <si>
    <r>
      <rPr>
        <b/>
        <sz val="14"/>
        <color theme="1"/>
        <rFont val="Calibri"/>
        <family val="2"/>
        <scheme val="minor"/>
      </rPr>
      <t xml:space="preserve">Name of Project [XXX-000]  </t>
    </r>
    <r>
      <rPr>
        <i/>
        <sz val="9"/>
        <color rgb="FFFF0000"/>
        <rFont val="Calibri"/>
        <family val="2"/>
        <scheme val="minor"/>
      </rPr>
      <t xml:space="preserve">(Project Number: SOW, Contract Number or Other Referenceable Entry) 
</t>
    </r>
    <r>
      <rPr>
        <u/>
        <sz val="11"/>
        <rFont val="Calibri"/>
        <family val="2"/>
        <scheme val="minor"/>
      </rPr>
      <t>Project Assumptions:</t>
    </r>
    <r>
      <rPr>
        <sz val="11"/>
        <color theme="1"/>
        <rFont val="Calibri"/>
        <family val="2"/>
        <scheme val="minor"/>
      </rPr>
      <t xml:space="preserve">
Rate:  $000/hr
Budgeted Hours:  0 
Project Budget:  $0
Engagement Start Date:  &lt;Start Date&gt;
Scheduled End Date:  &lt;Scheduled End Date&gt;
Number of Weeks:  </t>
    </r>
    <r>
      <rPr>
        <u/>
        <sz val="11"/>
        <color theme="1"/>
        <rFont val="Calibri"/>
        <family val="2"/>
        <scheme val="minor"/>
      </rPr>
      <t>00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</si>
</sst>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\ #,##0.00"/>
    <numFmt numFmtId="165" formatCode="&quot;$&quot;#,##0"/>
    <numFmt numFmtId="166" formatCode="#,##0&quot;h&quot;"/>
    <numFmt numFmtId="167" formatCode="&quot;$&quot;#,##0.00"/>
    <numFmt numFmtId="168" formatCode="[$$-409]#,##0.00_);\([$$-409]#,##0.00\)"/>
    <numFmt numFmtId="169" formatCode="[$-F800]dddd\,\ mmmm\ dd\,\ yyyy"/>
  </numFmts>
  <fonts count="3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8"/>
      <color rgb="FFFFFFFF"/>
      <name val="Verdana"/>
      <family val="2"/>
    </font>
    <font>
      <sz val="8"/>
      <color rgb="FF808080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  <family val="2"/>
    </font>
    <font>
      <b/>
      <sz val="12"/>
      <name val="Verdana"/>
      <family val="2"/>
    </font>
    <font>
      <sz val="1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70C0"/>
      <name val="Verdana"/>
      <family val="2"/>
    </font>
    <font>
      <sz val="8"/>
      <color rgb="FF008000"/>
      <name val="Verdana"/>
      <family val="2"/>
    </font>
    <font>
      <b/>
      <sz val="12"/>
      <color theme="1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8"/>
      <color theme="2" tint="-0.89999084444715716"/>
      <name val="Verdana"/>
      <family val="2"/>
    </font>
    <font>
      <sz val="8"/>
      <color rgb="FF7030A0"/>
      <name val="Verdana"/>
      <family val="2"/>
    </font>
    <font>
      <b/>
      <u/>
      <sz val="11"/>
      <color theme="1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name val="Verdana"/>
      <family val="2"/>
    </font>
    <font>
      <b/>
      <i/>
      <sz val="8"/>
      <name val="Verdana"/>
      <family val="2"/>
    </font>
    <font>
      <sz val="9"/>
      <color theme="0"/>
      <name val="Verdana"/>
      <family val="2"/>
    </font>
    <font>
      <sz val="8"/>
      <color rgb="FFC00000"/>
      <name val="Verdana"/>
      <family val="2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1"/>
        <bgColor indexed="64"/>
      </patternFill>
    </fill>
    <fill>
      <patternFill patternType="gray125">
        <fgColor rgb="FF00B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</fills>
  <borders count="50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medium">
        <color rgb="FF000000"/>
      </bottom>
      <diagonal/>
    </border>
    <border>
      <left/>
      <right/>
      <top style="thin">
        <color rgb="FF808080"/>
      </top>
      <bottom style="medium">
        <color rgb="FF000000"/>
      </bottom>
      <diagonal/>
    </border>
    <border>
      <left/>
      <right style="medium">
        <color rgb="FF000000"/>
      </right>
      <top style="thin">
        <color rgb="FF808080"/>
      </top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medium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80808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49" fontId="4" fillId="2" borderId="11" xfId="0" applyNumberFormat="1" applyFont="1" applyFill="1" applyBorder="1" applyAlignment="1" applyProtection="1">
      <alignment horizontal="right" vertical="top"/>
      <protection locked="0"/>
    </xf>
    <xf numFmtId="49" fontId="3" fillId="3" borderId="13" xfId="0" applyNumberFormat="1" applyFont="1" applyFill="1" applyBorder="1" applyAlignment="1" applyProtection="1">
      <alignment horizontal="center" vertical="center"/>
      <protection locked="0"/>
    </xf>
    <xf numFmtId="8" fontId="0" fillId="0" borderId="10" xfId="0" applyNumberFormat="1" applyBorder="1" applyProtection="1">
      <protection locked="0"/>
    </xf>
    <xf numFmtId="167" fontId="1" fillId="2" borderId="10" xfId="0" applyNumberFormat="1" applyFont="1" applyFill="1" applyBorder="1" applyAlignment="1" applyProtection="1">
      <alignment vertical="center"/>
      <protection locked="0"/>
    </xf>
    <xf numFmtId="165" fontId="1" fillId="2" borderId="10" xfId="0" applyNumberFormat="1" applyFont="1" applyFill="1" applyBorder="1" applyAlignment="1" applyProtection="1">
      <alignment horizontal="right" vertical="center"/>
      <protection locked="0"/>
    </xf>
    <xf numFmtId="166" fontId="1" fillId="2" borderId="10" xfId="0" applyNumberFormat="1" applyFont="1" applyFill="1" applyBorder="1" applyAlignment="1" applyProtection="1">
      <alignment horizontal="right" vertical="center"/>
      <protection locked="0"/>
    </xf>
    <xf numFmtId="4" fontId="1" fillId="2" borderId="10" xfId="0" applyNumberFormat="1" applyFont="1" applyFill="1" applyBorder="1" applyAlignment="1" applyProtection="1">
      <alignment horizontal="right" vertical="center"/>
      <protection locked="0"/>
    </xf>
    <xf numFmtId="167" fontId="1" fillId="2" borderId="10" xfId="0" applyNumberFormat="1" applyFont="1" applyFill="1" applyBorder="1" applyAlignment="1" applyProtection="1">
      <alignment horizontal="center" vertical="center"/>
      <protection locked="0"/>
    </xf>
    <xf numFmtId="167" fontId="1" fillId="4" borderId="10" xfId="0" applyNumberFormat="1" applyFont="1" applyFill="1" applyBorder="1" applyAlignment="1" applyProtection="1">
      <alignment horizontal="center" vertical="center"/>
      <protection locked="0"/>
    </xf>
    <xf numFmtId="167" fontId="5" fillId="4" borderId="10" xfId="0" applyNumberFormat="1" applyFont="1" applyFill="1" applyBorder="1" applyAlignment="1" applyProtection="1">
      <alignment vertical="center"/>
      <protection locked="0"/>
    </xf>
    <xf numFmtId="165" fontId="1" fillId="4" borderId="10" xfId="0" applyNumberFormat="1" applyFont="1" applyFill="1" applyBorder="1" applyAlignment="1" applyProtection="1">
      <alignment horizontal="right" vertical="center"/>
      <protection locked="0"/>
    </xf>
    <xf numFmtId="166" fontId="5" fillId="4" borderId="10" xfId="0" applyNumberFormat="1" applyFont="1" applyFill="1" applyBorder="1" applyAlignment="1" applyProtection="1">
      <alignment horizontal="right" vertical="center"/>
      <protection locked="0"/>
    </xf>
    <xf numFmtId="4" fontId="1" fillId="4" borderId="10" xfId="0" applyNumberFormat="1" applyFont="1" applyFill="1" applyBorder="1" applyAlignment="1" applyProtection="1">
      <alignment horizontal="right" vertical="center"/>
      <protection locked="0"/>
    </xf>
    <xf numFmtId="167" fontId="1" fillId="4" borderId="10" xfId="0" applyNumberFormat="1" applyFont="1" applyFill="1" applyBorder="1" applyAlignment="1" applyProtection="1">
      <alignment vertical="center"/>
      <protection locked="0"/>
    </xf>
    <xf numFmtId="166" fontId="1" fillId="4" borderId="10" xfId="0" applyNumberFormat="1" applyFont="1" applyFill="1" applyBorder="1" applyAlignment="1" applyProtection="1">
      <alignment horizontal="right" vertical="center"/>
      <protection locked="0"/>
    </xf>
    <xf numFmtId="167" fontId="5" fillId="4" borderId="10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44" fontId="1" fillId="2" borderId="10" xfId="1" applyFont="1" applyFill="1" applyBorder="1" applyAlignment="1" applyProtection="1">
      <alignment horizontal="center" vertical="center"/>
      <protection locked="0"/>
    </xf>
    <xf numFmtId="168" fontId="0" fillId="0" borderId="0" xfId="1" applyNumberFormat="1" applyFont="1" applyAlignment="1" applyProtection="1">
      <alignment horizontal="center"/>
      <protection locked="0"/>
    </xf>
    <xf numFmtId="168" fontId="1" fillId="2" borderId="10" xfId="1" applyNumberFormat="1" applyFont="1" applyFill="1" applyBorder="1" applyAlignment="1" applyProtection="1">
      <alignment horizontal="center" vertical="center"/>
      <protection locked="0"/>
    </xf>
    <xf numFmtId="168" fontId="5" fillId="4" borderId="10" xfId="1" applyNumberFormat="1" applyFont="1" applyFill="1" applyBorder="1" applyAlignment="1" applyProtection="1">
      <alignment horizontal="center" vertical="center"/>
      <protection locked="0"/>
    </xf>
    <xf numFmtId="168" fontId="1" fillId="4" borderId="10" xfId="1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7" fontId="1" fillId="2" borderId="10" xfId="1" applyNumberFormat="1" applyFont="1" applyFill="1" applyBorder="1" applyAlignment="1" applyProtection="1">
      <alignment horizontal="center" vertical="center"/>
      <protection locked="0"/>
    </xf>
    <xf numFmtId="167" fontId="1" fillId="4" borderId="10" xfId="1" applyNumberFormat="1" applyFont="1" applyFill="1" applyBorder="1" applyAlignment="1" applyProtection="1">
      <alignment horizontal="center" vertical="center"/>
      <protection locked="0"/>
    </xf>
    <xf numFmtId="165" fontId="1" fillId="4" borderId="10" xfId="0" applyNumberFormat="1" applyFont="1" applyFill="1" applyBorder="1" applyAlignment="1" applyProtection="1">
      <alignment horizontal="center" vertical="center"/>
      <protection locked="0"/>
    </xf>
    <xf numFmtId="9" fontId="1" fillId="2" borderId="10" xfId="2" applyFont="1" applyFill="1" applyBorder="1" applyAlignment="1" applyProtection="1">
      <alignment horizontal="center" vertical="center"/>
      <protection locked="0"/>
    </xf>
    <xf numFmtId="165" fontId="1" fillId="2" borderId="1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9" fontId="0" fillId="0" borderId="0" xfId="2" applyFont="1"/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3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1" fillId="2" borderId="10" xfId="0" applyNumberFormat="1" applyFont="1" applyFill="1" applyBorder="1" applyAlignment="1" applyProtection="1">
      <alignment horizontal="center" vertical="center"/>
      <protection locked="0"/>
    </xf>
    <xf numFmtId="167" fontId="1" fillId="5" borderId="10" xfId="0" applyNumberFormat="1" applyFont="1" applyFill="1" applyBorder="1" applyAlignment="1" applyProtection="1">
      <alignment horizontal="center" vertical="center"/>
      <protection locked="0"/>
    </xf>
    <xf numFmtId="167" fontId="1" fillId="5" borderId="10" xfId="1" applyNumberFormat="1" applyFont="1" applyFill="1" applyBorder="1" applyAlignment="1" applyProtection="1">
      <alignment horizontal="center" vertical="center"/>
      <protection locked="0"/>
    </xf>
    <xf numFmtId="165" fontId="1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5" borderId="10" xfId="0" applyNumberFormat="1" applyFont="1" applyFill="1" applyBorder="1" applyAlignment="1" applyProtection="1">
      <alignment horizontal="center" vertical="center"/>
      <protection locked="0"/>
    </xf>
    <xf numFmtId="9" fontId="12" fillId="5" borderId="10" xfId="2" applyFont="1" applyFill="1" applyBorder="1" applyAlignment="1" applyProtection="1">
      <alignment horizontal="center" vertical="center"/>
      <protection locked="0"/>
    </xf>
    <xf numFmtId="167" fontId="1" fillId="2" borderId="16" xfId="0" applyNumberFormat="1" applyFont="1" applyFill="1" applyBorder="1" applyAlignment="1" applyProtection="1">
      <alignment horizontal="center" vertical="center"/>
      <protection locked="0"/>
    </xf>
    <xf numFmtId="167" fontId="1" fillId="0" borderId="20" xfId="0" applyNumberFormat="1" applyFont="1" applyBorder="1" applyAlignment="1" applyProtection="1">
      <alignment horizontal="center"/>
      <protection locked="0"/>
    </xf>
    <xf numFmtId="167" fontId="1" fillId="2" borderId="15" xfId="1" applyNumberFormat="1" applyFont="1" applyFill="1" applyBorder="1" applyAlignment="1" applyProtection="1">
      <alignment horizontal="center" vertical="center"/>
      <protection locked="0"/>
    </xf>
    <xf numFmtId="165" fontId="1" fillId="2" borderId="15" xfId="0" applyNumberFormat="1" applyFont="1" applyFill="1" applyBorder="1" applyAlignment="1" applyProtection="1">
      <alignment horizontal="center" vertical="center"/>
      <protection locked="0"/>
    </xf>
    <xf numFmtId="9" fontId="1" fillId="2" borderId="15" xfId="2" applyFont="1" applyFill="1" applyBorder="1" applyAlignment="1" applyProtection="1">
      <alignment horizontal="center" vertical="center"/>
      <protection locked="0"/>
    </xf>
    <xf numFmtId="0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NumberFormat="1" applyFont="1" applyFill="1" applyBorder="1" applyAlignment="1" applyProtection="1">
      <alignment horizontal="center" vertical="center"/>
      <protection locked="0"/>
    </xf>
    <xf numFmtId="49" fontId="15" fillId="2" borderId="15" xfId="0" applyNumberFormat="1" applyFont="1" applyFill="1" applyBorder="1" applyAlignment="1" applyProtection="1">
      <alignment horizontal="right" vertical="center"/>
      <protection locked="0"/>
    </xf>
    <xf numFmtId="49" fontId="15" fillId="2" borderId="10" xfId="0" applyNumberFormat="1" applyFont="1" applyFill="1" applyBorder="1" applyAlignment="1" applyProtection="1">
      <alignment horizontal="right" vertical="center"/>
      <protection locked="0"/>
    </xf>
    <xf numFmtId="9" fontId="17" fillId="5" borderId="10" xfId="2" applyFont="1" applyFill="1" applyBorder="1" applyAlignment="1" applyProtection="1">
      <alignment horizontal="center" vertical="center"/>
      <protection locked="0"/>
    </xf>
    <xf numFmtId="3" fontId="1" fillId="5" borderId="10" xfId="0" applyNumberFormat="1" applyFont="1" applyFill="1" applyBorder="1" applyAlignment="1" applyProtection="1">
      <alignment horizontal="center" vertical="center"/>
      <protection locked="0"/>
    </xf>
    <xf numFmtId="49" fontId="16" fillId="2" borderId="10" xfId="0" applyNumberFormat="1" applyFont="1" applyFill="1" applyBorder="1" applyAlignment="1" applyProtection="1">
      <alignment horizontal="right" vertical="center"/>
      <protection locked="0"/>
    </xf>
    <xf numFmtId="167" fontId="19" fillId="5" borderId="10" xfId="0" applyNumberFormat="1" applyFont="1" applyFill="1" applyBorder="1" applyAlignment="1" applyProtection="1">
      <alignment horizontal="center" vertical="center"/>
      <protection locked="0"/>
    </xf>
    <xf numFmtId="167" fontId="19" fillId="5" borderId="10" xfId="1" applyNumberFormat="1" applyFont="1" applyFill="1" applyBorder="1" applyAlignment="1" applyProtection="1">
      <alignment horizontal="center" vertical="center"/>
      <protection locked="0"/>
    </xf>
    <xf numFmtId="165" fontId="19" fillId="5" borderId="10" xfId="0" applyNumberFormat="1" applyFont="1" applyFill="1" applyBorder="1" applyAlignment="1" applyProtection="1">
      <alignment horizontal="center" vertical="center"/>
      <protection locked="0"/>
    </xf>
    <xf numFmtId="0" fontId="19" fillId="5" borderId="10" xfId="0" applyNumberFormat="1" applyFont="1" applyFill="1" applyBorder="1" applyAlignment="1" applyProtection="1">
      <alignment horizontal="center" vertical="center"/>
      <protection locked="0"/>
    </xf>
    <xf numFmtId="3" fontId="19" fillId="5" borderId="10" xfId="0" applyNumberFormat="1" applyFont="1" applyFill="1" applyBorder="1" applyAlignment="1" applyProtection="1">
      <alignment horizontal="center" vertical="center"/>
      <protection locked="0"/>
    </xf>
    <xf numFmtId="49" fontId="21" fillId="2" borderId="10" xfId="0" applyNumberFormat="1" applyFont="1" applyFill="1" applyBorder="1" applyAlignment="1" applyProtection="1">
      <alignment horizontal="right" vertical="center"/>
      <protection locked="0"/>
    </xf>
    <xf numFmtId="49" fontId="20" fillId="2" borderId="10" xfId="0" applyNumberFormat="1" applyFont="1" applyFill="1" applyBorder="1" applyAlignment="1" applyProtection="1">
      <alignment horizontal="right" vertical="center"/>
      <protection locked="0"/>
    </xf>
    <xf numFmtId="9" fontId="1" fillId="4" borderId="10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top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 wrapText="1"/>
    </xf>
    <xf numFmtId="49" fontId="15" fillId="2" borderId="38" xfId="0" applyNumberFormat="1" applyFont="1" applyFill="1" applyBorder="1" applyAlignment="1" applyProtection="1">
      <alignment horizontal="left" vertical="center"/>
      <protection locked="0"/>
    </xf>
    <xf numFmtId="9" fontId="1" fillId="2" borderId="39" xfId="2" applyFont="1" applyFill="1" applyBorder="1" applyAlignment="1" applyProtection="1">
      <alignment horizontal="center" vertical="center"/>
      <protection locked="0"/>
    </xf>
    <xf numFmtId="9" fontId="1" fillId="2" borderId="40" xfId="2" applyFont="1" applyFill="1" applyBorder="1" applyAlignment="1" applyProtection="1">
      <alignment horizontal="center" vertical="center"/>
      <protection locked="0"/>
    </xf>
    <xf numFmtId="167" fontId="1" fillId="5" borderId="42" xfId="0" applyNumberFormat="1" applyFont="1" applyFill="1" applyBorder="1" applyAlignment="1" applyProtection="1">
      <alignment horizontal="center" vertical="center"/>
      <protection locked="0"/>
    </xf>
    <xf numFmtId="9" fontId="17" fillId="5" borderId="40" xfId="2" applyFont="1" applyFill="1" applyBorder="1" applyAlignment="1" applyProtection="1">
      <alignment horizontal="center" vertical="center"/>
      <protection locked="0"/>
    </xf>
    <xf numFmtId="49" fontId="20" fillId="2" borderId="4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7" fontId="19" fillId="5" borderId="42" xfId="0" applyNumberFormat="1" applyFont="1" applyFill="1" applyBorder="1" applyAlignment="1" applyProtection="1">
      <alignment horizontal="center" vertical="center"/>
      <protection locked="0"/>
    </xf>
    <xf numFmtId="9" fontId="12" fillId="5" borderId="40" xfId="2" applyFont="1" applyFill="1" applyBorder="1" applyAlignment="1" applyProtection="1">
      <alignment horizontal="center" vertical="center"/>
      <protection locked="0"/>
    </xf>
    <xf numFmtId="49" fontId="21" fillId="2" borderId="4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/>
    </xf>
    <xf numFmtId="9" fontId="1" fillId="4" borderId="40" xfId="2" applyFont="1" applyFill="1" applyBorder="1" applyAlignment="1" applyProtection="1">
      <alignment horizontal="center" vertical="center"/>
      <protection locked="0"/>
    </xf>
    <xf numFmtId="0" fontId="0" fillId="0" borderId="28" xfId="0" applyBorder="1"/>
    <xf numFmtId="0" fontId="0" fillId="0" borderId="28" xfId="0" applyBorder="1" applyAlignment="1">
      <alignment horizontal="center" vertical="center"/>
    </xf>
    <xf numFmtId="0" fontId="0" fillId="0" borderId="31" xfId="0" applyBorder="1"/>
    <xf numFmtId="0" fontId="14" fillId="0" borderId="48" xfId="0" applyFont="1" applyBorder="1" applyAlignment="1">
      <alignment horizontal="center" vertical="top"/>
    </xf>
    <xf numFmtId="9" fontId="12" fillId="0" borderId="25" xfId="2" applyFont="1" applyFill="1" applyBorder="1" applyAlignment="1" applyProtection="1">
      <alignment horizontal="center" vertical="center"/>
      <protection locked="0"/>
    </xf>
    <xf numFmtId="9" fontId="12" fillId="0" borderId="26" xfId="2" applyFont="1" applyFill="1" applyBorder="1" applyAlignment="1" applyProtection="1">
      <alignment horizontal="center" vertical="center"/>
      <protection locked="0"/>
    </xf>
    <xf numFmtId="3" fontId="28" fillId="0" borderId="25" xfId="0" applyNumberFormat="1" applyFont="1" applyFill="1" applyBorder="1" applyAlignment="1" applyProtection="1">
      <alignment horizontal="center" vertical="center"/>
      <protection locked="0"/>
    </xf>
    <xf numFmtId="49" fontId="29" fillId="0" borderId="24" xfId="0" applyNumberFormat="1" applyFont="1" applyFill="1" applyBorder="1" applyAlignment="1" applyProtection="1">
      <alignment horizontal="right" vertical="center"/>
      <protection locked="0"/>
    </xf>
    <xf numFmtId="49" fontId="29" fillId="0" borderId="25" xfId="0" applyNumberFormat="1" applyFont="1" applyFill="1" applyBorder="1" applyAlignment="1" applyProtection="1">
      <alignment horizontal="left" vertical="center"/>
      <protection locked="0"/>
    </xf>
    <xf numFmtId="167" fontId="29" fillId="0" borderId="25" xfId="0" applyNumberFormat="1" applyFont="1" applyFill="1" applyBorder="1" applyAlignment="1" applyProtection="1">
      <alignment horizontal="center" vertical="center"/>
      <protection locked="0"/>
    </xf>
    <xf numFmtId="167" fontId="29" fillId="0" borderId="25" xfId="1" applyNumberFormat="1" applyFont="1" applyFill="1" applyBorder="1" applyAlignment="1" applyProtection="1">
      <alignment horizontal="center" vertical="center"/>
      <protection locked="0"/>
    </xf>
    <xf numFmtId="9" fontId="25" fillId="0" borderId="45" xfId="0" applyNumberFormat="1" applyFont="1" applyBorder="1" applyAlignment="1">
      <alignment horizontal="center" vertical="center"/>
    </xf>
    <xf numFmtId="9" fontId="25" fillId="0" borderId="48" xfId="0" applyNumberFormat="1" applyFont="1" applyBorder="1" applyAlignment="1">
      <alignment horizontal="center" vertical="center"/>
    </xf>
    <xf numFmtId="9" fontId="25" fillId="0" borderId="22" xfId="0" applyNumberFormat="1" applyFont="1" applyBorder="1" applyAlignment="1">
      <alignment horizontal="center" vertical="center"/>
    </xf>
    <xf numFmtId="9" fontId="24" fillId="0" borderId="22" xfId="0" applyNumberFormat="1" applyFont="1" applyBorder="1" applyAlignment="1">
      <alignment horizontal="center" vertical="center"/>
    </xf>
    <xf numFmtId="4" fontId="29" fillId="0" borderId="25" xfId="1" applyNumberFormat="1" applyFont="1" applyFill="1" applyBorder="1" applyAlignment="1" applyProtection="1">
      <alignment horizontal="center" vertical="center"/>
      <protection locked="0"/>
    </xf>
    <xf numFmtId="167" fontId="1" fillId="5" borderId="27" xfId="0" applyNumberFormat="1" applyFont="1" applyFill="1" applyBorder="1" applyAlignment="1" applyProtection="1">
      <alignment horizontal="center" vertical="center"/>
      <protection locked="0"/>
    </xf>
    <xf numFmtId="167" fontId="1" fillId="5" borderId="0" xfId="0" applyNumberFormat="1" applyFont="1" applyFill="1" applyBorder="1" applyAlignment="1" applyProtection="1">
      <alignment horizontal="center" vertical="center"/>
      <protection locked="0"/>
    </xf>
    <xf numFmtId="167" fontId="1" fillId="5" borderId="0" xfId="1" applyNumberFormat="1" applyFont="1" applyFill="1" applyBorder="1" applyAlignment="1" applyProtection="1">
      <alignment horizontal="center" vertical="center"/>
      <protection locked="0"/>
    </xf>
    <xf numFmtId="165" fontId="1" fillId="5" borderId="0" xfId="0" applyNumberFormat="1" applyFont="1" applyFill="1" applyBorder="1" applyAlignment="1" applyProtection="1">
      <alignment horizontal="center" vertical="center"/>
      <protection locked="0"/>
    </xf>
    <xf numFmtId="9" fontId="17" fillId="5" borderId="0" xfId="2" applyFont="1" applyFill="1" applyBorder="1" applyAlignment="1" applyProtection="1">
      <alignment horizontal="center" vertical="center"/>
      <protection locked="0"/>
    </xf>
    <xf numFmtId="0" fontId="1" fillId="5" borderId="0" xfId="0" applyNumberFormat="1" applyFont="1" applyFill="1" applyBorder="1" applyAlignment="1" applyProtection="1">
      <alignment horizontal="center" vertical="center"/>
      <protection locked="0"/>
    </xf>
    <xf numFmtId="3" fontId="1" fillId="5" borderId="0" xfId="0" applyNumberFormat="1" applyFont="1" applyFill="1" applyBorder="1" applyAlignment="1" applyProtection="1">
      <alignment horizontal="center" vertical="center"/>
      <protection locked="0"/>
    </xf>
    <xf numFmtId="9" fontId="17" fillId="5" borderId="28" xfId="2" applyFont="1" applyFill="1" applyBorder="1" applyAlignment="1" applyProtection="1">
      <alignment horizontal="center" vertical="center"/>
      <protection locked="0"/>
    </xf>
    <xf numFmtId="0" fontId="30" fillId="5" borderId="35" xfId="0" applyFont="1" applyFill="1" applyBorder="1" applyAlignment="1" applyProtection="1">
      <alignment horizontal="center" vertical="center"/>
      <protection locked="0"/>
    </xf>
    <xf numFmtId="0" fontId="30" fillId="5" borderId="19" xfId="0" applyFont="1" applyFill="1" applyBorder="1" applyAlignment="1" applyProtection="1">
      <alignment horizontal="center" vertical="center"/>
      <protection locked="0"/>
    </xf>
    <xf numFmtId="49" fontId="3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27" xfId="0" applyFont="1" applyFill="1" applyBorder="1" applyAlignment="1" applyProtection="1">
      <alignment vertical="center"/>
      <protection locked="0"/>
    </xf>
    <xf numFmtId="0" fontId="0" fillId="9" borderId="0" xfId="0" applyFill="1" applyBorder="1" applyProtection="1">
      <protection locked="0"/>
    </xf>
    <xf numFmtId="167" fontId="1" fillId="9" borderId="10" xfId="0" applyNumberFormat="1" applyFont="1" applyFill="1" applyBorder="1" applyAlignment="1" applyProtection="1">
      <alignment horizontal="center" vertical="center"/>
      <protection locked="0"/>
    </xf>
    <xf numFmtId="0" fontId="1" fillId="9" borderId="10" xfId="0" applyNumberFormat="1" applyFont="1" applyFill="1" applyBorder="1" applyAlignment="1" applyProtection="1">
      <alignment horizontal="center" vertical="center"/>
      <protection locked="0"/>
    </xf>
    <xf numFmtId="0" fontId="1" fillId="9" borderId="10" xfId="0" applyFont="1" applyFill="1" applyBorder="1" applyAlignment="1" applyProtection="1">
      <alignment horizontal="center" vertical="center"/>
      <protection locked="0"/>
    </xf>
    <xf numFmtId="0" fontId="5" fillId="10" borderId="41" xfId="0" applyFont="1" applyFill="1" applyBorder="1" applyAlignment="1" applyProtection="1">
      <alignment horizontal="left" vertical="center"/>
      <protection locked="0"/>
    </xf>
    <xf numFmtId="0" fontId="5" fillId="10" borderId="0" xfId="0" applyFont="1" applyFill="1" applyBorder="1" applyAlignment="1" applyProtection="1">
      <alignment horizontal="center" vertical="center"/>
      <protection locked="0"/>
    </xf>
    <xf numFmtId="0" fontId="5" fillId="10" borderId="28" xfId="0" applyFont="1" applyFill="1" applyBorder="1" applyAlignment="1" applyProtection="1">
      <alignment horizontal="center" vertical="center"/>
      <protection locked="0"/>
    </xf>
    <xf numFmtId="167" fontId="5" fillId="11" borderId="10" xfId="0" applyNumberFormat="1" applyFont="1" applyFill="1" applyBorder="1" applyAlignment="1" applyProtection="1">
      <alignment horizontal="center" vertical="center"/>
      <protection locked="0"/>
    </xf>
    <xf numFmtId="167" fontId="5" fillId="11" borderId="10" xfId="1" applyNumberFormat="1" applyFont="1" applyFill="1" applyBorder="1" applyAlignment="1" applyProtection="1">
      <alignment horizontal="center" vertical="center"/>
      <protection locked="0"/>
    </xf>
    <xf numFmtId="0" fontId="1" fillId="11" borderId="10" xfId="0" applyNumberFormat="1" applyFont="1" applyFill="1" applyBorder="1" applyAlignment="1" applyProtection="1">
      <alignment horizontal="center" vertical="center"/>
      <protection locked="0"/>
    </xf>
    <xf numFmtId="3" fontId="1" fillId="11" borderId="10" xfId="0" applyNumberFormat="1" applyFont="1" applyFill="1" applyBorder="1" applyAlignment="1" applyProtection="1">
      <alignment horizontal="center" vertical="center"/>
      <protection locked="0"/>
    </xf>
    <xf numFmtId="167" fontId="18" fillId="12" borderId="47" xfId="0" applyNumberFormat="1" applyFont="1" applyFill="1" applyBorder="1" applyAlignment="1" applyProtection="1">
      <alignment horizontal="center" vertical="center"/>
      <protection locked="0"/>
    </xf>
    <xf numFmtId="167" fontId="18" fillId="12" borderId="47" xfId="1" applyNumberFormat="1" applyFont="1" applyFill="1" applyBorder="1" applyAlignment="1" applyProtection="1">
      <alignment horizontal="center" vertical="center"/>
      <protection locked="0"/>
    </xf>
    <xf numFmtId="0" fontId="18" fillId="12" borderId="47" xfId="0" applyNumberFormat="1" applyFont="1" applyFill="1" applyBorder="1" applyAlignment="1" applyProtection="1">
      <alignment horizontal="center" vertical="center"/>
      <protection locked="0"/>
    </xf>
    <xf numFmtId="3" fontId="18" fillId="12" borderId="47" xfId="0" applyNumberFormat="1" applyFont="1" applyFill="1" applyBorder="1" applyAlignment="1" applyProtection="1">
      <alignment horizontal="center" vertical="center"/>
      <protection locked="0"/>
    </xf>
    <xf numFmtId="49" fontId="31" fillId="2" borderId="42" xfId="0" applyNumberFormat="1" applyFont="1" applyFill="1" applyBorder="1" applyAlignment="1" applyProtection="1">
      <alignment horizontal="left" vertical="center"/>
      <protection locked="0"/>
    </xf>
    <xf numFmtId="49" fontId="31" fillId="2" borderId="10" xfId="0" applyNumberFormat="1" applyFont="1" applyFill="1" applyBorder="1" applyAlignment="1" applyProtection="1">
      <alignment horizontal="right" vertical="center"/>
      <protection locked="0"/>
    </xf>
    <xf numFmtId="167" fontId="1" fillId="10" borderId="10" xfId="0" applyNumberFormat="1" applyFont="1" applyFill="1" applyBorder="1" applyAlignment="1" applyProtection="1">
      <alignment horizontal="center" vertical="center"/>
      <protection locked="0"/>
    </xf>
    <xf numFmtId="0" fontId="1" fillId="10" borderId="10" xfId="0" applyNumberFormat="1" applyFont="1" applyFill="1" applyBorder="1" applyAlignment="1" applyProtection="1">
      <alignment horizontal="center" vertical="center"/>
      <protection locked="0"/>
    </xf>
    <xf numFmtId="3" fontId="1" fillId="10" borderId="10" xfId="0" applyNumberFormat="1" applyFont="1" applyFill="1" applyBorder="1" applyAlignment="1" applyProtection="1">
      <alignment horizontal="center" vertical="center"/>
      <protection locked="0"/>
    </xf>
    <xf numFmtId="167" fontId="1" fillId="13" borderId="10" xfId="0" applyNumberFormat="1" applyFont="1" applyFill="1" applyBorder="1" applyAlignment="1" applyProtection="1">
      <alignment horizontal="center" vertical="center"/>
      <protection locked="0"/>
    </xf>
    <xf numFmtId="167" fontId="1" fillId="13" borderId="10" xfId="1" applyNumberFormat="1" applyFont="1" applyFill="1" applyBorder="1" applyAlignment="1" applyProtection="1">
      <alignment horizontal="center" vertical="center"/>
      <protection locked="0"/>
    </xf>
    <xf numFmtId="0" fontId="1" fillId="13" borderId="10" xfId="0" applyNumberFormat="1" applyFont="1" applyFill="1" applyBorder="1" applyAlignment="1" applyProtection="1">
      <alignment horizontal="center" vertical="center"/>
      <protection locked="0"/>
    </xf>
    <xf numFmtId="0" fontId="26" fillId="14" borderId="29" xfId="0" applyFont="1" applyFill="1" applyBorder="1" applyAlignment="1">
      <alignment horizontal="left" vertical="center"/>
    </xf>
    <xf numFmtId="0" fontId="32" fillId="10" borderId="27" xfId="0" applyFont="1" applyFill="1" applyBorder="1" applyAlignment="1">
      <alignment horizontal="left" vertical="center"/>
    </xf>
    <xf numFmtId="165" fontId="5" fillId="9" borderId="10" xfId="0" applyNumberFormat="1" applyFont="1" applyFill="1" applyBorder="1" applyAlignment="1" applyProtection="1">
      <alignment horizontal="center" vertical="center"/>
      <protection locked="0"/>
    </xf>
    <xf numFmtId="167" fontId="5" fillId="9" borderId="10" xfId="1" applyNumberFormat="1" applyFont="1" applyFill="1" applyBorder="1" applyAlignment="1" applyProtection="1">
      <alignment horizontal="center" vertical="center"/>
      <protection locked="0"/>
    </xf>
    <xf numFmtId="167" fontId="5" fillId="10" borderId="10" xfId="1" applyNumberFormat="1" applyFont="1" applyFill="1" applyBorder="1" applyAlignment="1" applyProtection="1">
      <alignment horizontal="center" vertical="center"/>
      <protection locked="0"/>
    </xf>
    <xf numFmtId="165" fontId="5" fillId="10" borderId="10" xfId="0" applyNumberFormat="1" applyFont="1" applyFill="1" applyBorder="1" applyAlignment="1" applyProtection="1">
      <alignment horizontal="center" vertical="center"/>
      <protection locked="0"/>
    </xf>
    <xf numFmtId="165" fontId="5" fillId="13" borderId="10" xfId="0" applyNumberFormat="1" applyFont="1" applyFill="1" applyBorder="1" applyAlignment="1" applyProtection="1">
      <alignment horizontal="center" vertical="center"/>
      <protection locked="0"/>
    </xf>
    <xf numFmtId="49" fontId="16" fillId="2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 wrapText="1"/>
    </xf>
    <xf numFmtId="0" fontId="34" fillId="0" borderId="0" xfId="0" applyFont="1" applyBorder="1" applyAlignment="1">
      <alignment horizontal="left" vertical="center"/>
    </xf>
    <xf numFmtId="0" fontId="0" fillId="0" borderId="0" xfId="0" applyAlignment="1">
      <alignment horizontal="left" readingOrder="1"/>
    </xf>
    <xf numFmtId="167" fontId="1" fillId="2" borderId="15" xfId="0" applyNumberFormat="1" applyFont="1" applyFill="1" applyBorder="1" applyAlignment="1" applyProtection="1">
      <alignment horizontal="center" vertical="center"/>
      <protection locked="0"/>
    </xf>
    <xf numFmtId="167" fontId="5" fillId="9" borderId="10" xfId="0" applyNumberFormat="1" applyFont="1" applyFill="1" applyBorder="1" applyAlignment="1" applyProtection="1">
      <alignment horizontal="center" vertical="center"/>
      <protection locked="0"/>
    </xf>
    <xf numFmtId="9" fontId="12" fillId="8" borderId="0" xfId="2" applyFont="1" applyFill="1" applyBorder="1" applyAlignment="1" applyProtection="1">
      <alignment horizontal="center" vertical="center"/>
      <protection locked="0"/>
    </xf>
    <xf numFmtId="9" fontId="12" fillId="8" borderId="40" xfId="2" applyFont="1" applyFill="1" applyBorder="1" applyAlignment="1" applyProtection="1">
      <alignment horizontal="center" vertical="center"/>
      <protection locked="0"/>
    </xf>
    <xf numFmtId="9" fontId="17" fillId="8" borderId="10" xfId="2" applyFont="1" applyFill="1" applyBorder="1" applyAlignment="1" applyProtection="1">
      <alignment horizontal="center" vertical="center"/>
      <protection locked="0"/>
    </xf>
    <xf numFmtId="9" fontId="17" fillId="8" borderId="40" xfId="2" applyFont="1" applyFill="1" applyBorder="1" applyAlignment="1" applyProtection="1">
      <alignment horizontal="center" vertical="center"/>
      <protection locked="0"/>
    </xf>
    <xf numFmtId="9" fontId="12" fillId="8" borderId="10" xfId="2" applyFont="1" applyFill="1" applyBorder="1" applyAlignment="1" applyProtection="1">
      <alignment horizontal="center" vertical="center"/>
      <protection locked="0"/>
    </xf>
    <xf numFmtId="167" fontId="5" fillId="10" borderId="10" xfId="0" applyNumberFormat="1" applyFont="1" applyFill="1" applyBorder="1" applyAlignment="1" applyProtection="1">
      <alignment horizontal="center" vertical="center"/>
      <protection locked="0"/>
    </xf>
    <xf numFmtId="167" fontId="5" fillId="13" borderId="10" xfId="0" applyNumberFormat="1" applyFont="1" applyFill="1" applyBorder="1" applyAlignment="1" applyProtection="1">
      <alignment horizontal="center" vertical="center"/>
      <protection locked="0"/>
    </xf>
    <xf numFmtId="164" fontId="18" fillId="12" borderId="47" xfId="0" applyNumberFormat="1" applyFont="1" applyFill="1" applyBorder="1" applyAlignment="1" applyProtection="1">
      <alignment horizontal="center" vertical="center"/>
      <protection locked="0"/>
    </xf>
    <xf numFmtId="9" fontId="12" fillId="8" borderId="47" xfId="2" applyFont="1" applyFill="1" applyBorder="1" applyAlignment="1" applyProtection="1">
      <alignment horizontal="center" vertical="center"/>
      <protection locked="0"/>
    </xf>
    <xf numFmtId="9" fontId="12" fillId="8" borderId="44" xfId="2" applyFont="1" applyFill="1" applyBorder="1" applyAlignment="1" applyProtection="1">
      <alignment horizontal="center" vertical="center"/>
      <protection locked="0"/>
    </xf>
    <xf numFmtId="9" fontId="25" fillId="0" borderId="26" xfId="0" applyNumberFormat="1" applyFont="1" applyBorder="1" applyAlignment="1">
      <alignment horizontal="center" vertical="center"/>
    </xf>
    <xf numFmtId="9" fontId="25" fillId="0" borderId="49" xfId="0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32" fillId="9" borderId="24" xfId="0" applyFont="1" applyFill="1" applyBorder="1" applyAlignment="1">
      <alignment horizontal="left" vertical="center"/>
    </xf>
    <xf numFmtId="0" fontId="32" fillId="11" borderId="24" xfId="0" applyFont="1" applyFill="1" applyBorder="1" applyAlignment="1">
      <alignment horizontal="left" vertical="center"/>
    </xf>
    <xf numFmtId="0" fontId="32" fillId="13" borderId="24" xfId="0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 applyProtection="1">
      <alignment horizontal="left" vertical="top"/>
      <protection locked="0"/>
    </xf>
    <xf numFmtId="49" fontId="4" fillId="2" borderId="9" xfId="0" applyNumberFormat="1" applyFont="1" applyFill="1" applyBorder="1" applyAlignment="1" applyProtection="1">
      <alignment horizontal="left" vertical="top"/>
      <protection locked="0"/>
    </xf>
    <xf numFmtId="49" fontId="4" fillId="2" borderId="4" xfId="0" applyNumberFormat="1" applyFont="1" applyFill="1" applyBorder="1" applyAlignment="1" applyProtection="1">
      <alignment horizontal="left" vertical="top"/>
      <protection locked="0"/>
    </xf>
    <xf numFmtId="49" fontId="4" fillId="2" borderId="7" xfId="0" applyNumberFormat="1" applyFont="1" applyFill="1" applyBorder="1" applyAlignment="1" applyProtection="1">
      <alignment horizontal="left" vertical="top"/>
      <protection locked="0"/>
    </xf>
    <xf numFmtId="49" fontId="6" fillId="2" borderId="6" xfId="0" applyNumberFormat="1" applyFont="1" applyFill="1" applyBorder="1" applyAlignment="1" applyProtection="1">
      <alignment horizontal="left" vertical="top"/>
      <protection locked="0"/>
    </xf>
    <xf numFmtId="49" fontId="6" fillId="2" borderId="12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13" fillId="0" borderId="30" xfId="0" applyFont="1" applyBorder="1" applyAlignment="1">
      <alignment vertical="center"/>
    </xf>
    <xf numFmtId="169" fontId="9" fillId="0" borderId="33" xfId="0" applyNumberFormat="1" applyFont="1" applyBorder="1" applyAlignment="1">
      <alignment horizontal="left" vertical="center"/>
    </xf>
    <xf numFmtId="169" fontId="9" fillId="0" borderId="34" xfId="0" applyNumberFormat="1" applyFont="1" applyBorder="1" applyAlignment="1">
      <alignment horizontal="left" vertical="center"/>
    </xf>
    <xf numFmtId="49" fontId="5" fillId="13" borderId="27" xfId="0" applyNumberFormat="1" applyFont="1" applyFill="1" applyBorder="1" applyAlignment="1" applyProtection="1">
      <alignment horizontal="left" vertical="center"/>
      <protection locked="0"/>
    </xf>
    <xf numFmtId="49" fontId="5" fillId="13" borderId="0" xfId="0" applyNumberFormat="1" applyFont="1" applyFill="1" applyBorder="1" applyAlignment="1" applyProtection="1">
      <alignment horizontal="left" vertical="center"/>
      <protection locked="0"/>
    </xf>
    <xf numFmtId="49" fontId="5" fillId="13" borderId="28" xfId="0" applyNumberFormat="1" applyFont="1" applyFill="1" applyBorder="1" applyAlignment="1" applyProtection="1">
      <alignment horizontal="left" vertical="center"/>
      <protection locked="0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6" borderId="30" xfId="0" applyFill="1" applyBorder="1" applyAlignment="1">
      <alignment horizontal="left" vertical="center" wrapText="1"/>
    </xf>
    <xf numFmtId="0" fontId="0" fillId="6" borderId="31" xfId="0" applyFill="1" applyBorder="1" applyAlignment="1">
      <alignment horizontal="left" vertical="center" wrapText="1"/>
    </xf>
    <xf numFmtId="0" fontId="0" fillId="6" borderId="29" xfId="0" applyFill="1" applyBorder="1" applyAlignment="1">
      <alignment horizontal="left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49" fontId="6" fillId="10" borderId="38" xfId="0" applyNumberFormat="1" applyFont="1" applyFill="1" applyBorder="1" applyAlignment="1" applyProtection="1">
      <alignment horizontal="left" vertical="center"/>
      <protection locked="0"/>
    </xf>
    <xf numFmtId="49" fontId="6" fillId="10" borderId="11" xfId="0" applyNumberFormat="1" applyFont="1" applyFill="1" applyBorder="1" applyAlignment="1" applyProtection="1">
      <alignment horizontal="left" vertical="center"/>
      <protection locked="0"/>
    </xf>
    <xf numFmtId="49" fontId="5" fillId="13" borderId="38" xfId="0" applyNumberFormat="1" applyFont="1" applyFill="1" applyBorder="1" applyAlignment="1" applyProtection="1">
      <alignment horizontal="left" vertical="center"/>
      <protection locked="0"/>
    </xf>
    <xf numFmtId="49" fontId="5" fillId="13" borderId="21" xfId="0" applyNumberFormat="1" applyFont="1" applyFill="1" applyBorder="1" applyAlignment="1" applyProtection="1">
      <alignment horizontal="left" vertical="center"/>
      <protection locked="0"/>
    </xf>
    <xf numFmtId="49" fontId="5" fillId="11" borderId="38" xfId="0" applyNumberFormat="1" applyFont="1" applyFill="1" applyBorder="1" applyAlignment="1" applyProtection="1">
      <alignment horizontal="left" vertical="center"/>
      <protection locked="0"/>
    </xf>
    <xf numFmtId="49" fontId="5" fillId="11" borderId="11" xfId="0" applyNumberFormat="1" applyFont="1" applyFill="1" applyBorder="1" applyAlignment="1" applyProtection="1">
      <alignment horizontal="left" vertical="center"/>
      <protection locked="0"/>
    </xf>
    <xf numFmtId="49" fontId="6" fillId="9" borderId="35" xfId="0" applyNumberFormat="1" applyFont="1" applyFill="1" applyBorder="1" applyAlignment="1" applyProtection="1">
      <alignment horizontal="left" vertical="center"/>
      <protection locked="0"/>
    </xf>
    <xf numFmtId="49" fontId="6" fillId="9" borderId="17" xfId="0" applyNumberFormat="1" applyFont="1" applyFill="1" applyBorder="1" applyAlignment="1" applyProtection="1">
      <alignment horizontal="left" vertical="center"/>
      <protection locked="0"/>
    </xf>
    <xf numFmtId="49" fontId="6" fillId="9" borderId="37" xfId="0" applyNumberFormat="1" applyFont="1" applyFill="1" applyBorder="1" applyAlignment="1" applyProtection="1">
      <alignment horizontal="left" vertical="center"/>
      <protection locked="0"/>
    </xf>
    <xf numFmtId="0" fontId="5" fillId="5" borderId="27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5" fillId="5" borderId="28" xfId="0" applyFont="1" applyFill="1" applyBorder="1" applyAlignment="1" applyProtection="1">
      <alignment horizontal="center" vertical="center"/>
      <protection locked="0"/>
    </xf>
    <xf numFmtId="49" fontId="18" fillId="12" borderId="27" xfId="0" applyNumberFormat="1" applyFont="1" applyFill="1" applyBorder="1" applyAlignment="1" applyProtection="1">
      <alignment horizontal="left" vertical="center"/>
      <protection locked="0"/>
    </xf>
    <xf numFmtId="49" fontId="18" fillId="12" borderId="0" xfId="0" applyNumberFormat="1" applyFont="1" applyFill="1" applyBorder="1" applyAlignment="1" applyProtection="1">
      <alignment horizontal="left" vertical="center"/>
      <protection locked="0"/>
    </xf>
    <xf numFmtId="49" fontId="5" fillId="11" borderId="43" xfId="0" applyNumberFormat="1" applyFont="1" applyFill="1" applyBorder="1" applyAlignment="1" applyProtection="1">
      <alignment vertical="center"/>
      <protection locked="0"/>
    </xf>
    <xf numFmtId="49" fontId="5" fillId="11" borderId="18" xfId="0" applyNumberFormat="1" applyFont="1" applyFill="1" applyBorder="1" applyAlignment="1" applyProtection="1">
      <alignment vertical="center"/>
      <protection locked="0"/>
    </xf>
    <xf numFmtId="49" fontId="5" fillId="11" borderId="23" xfId="0" applyNumberFormat="1" applyFont="1" applyFill="1" applyBorder="1" applyAlignment="1" applyProtection="1">
      <alignment vertical="center"/>
      <protection locked="0"/>
    </xf>
    <xf numFmtId="167" fontId="18" fillId="12" borderId="35" xfId="0" applyNumberFormat="1" applyFont="1" applyFill="1" applyBorder="1" applyAlignment="1" applyProtection="1">
      <alignment horizontal="left" vertical="center"/>
      <protection locked="0"/>
    </xf>
    <xf numFmtId="167" fontId="18" fillId="12" borderId="17" xfId="0" applyNumberFormat="1" applyFont="1" applyFill="1" applyBorder="1" applyAlignment="1" applyProtection="1">
      <alignment horizontal="left" vertical="center"/>
      <protection locked="0"/>
    </xf>
    <xf numFmtId="167" fontId="18" fillId="12" borderId="37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63300"/>
      <color rgb="FFFF6600"/>
      <color rgb="FF008000"/>
      <color rgb="FF333333"/>
      <color rgb="FFFFFFFF"/>
      <color rgb="FFFFFFFF"/>
      <color rgb="FFCCCCCC"/>
      <color rgb="FFFFFFFF"/>
      <color rgb="FFEEEEE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323849</xdr:colOff>
      <xdr:row>32</xdr:row>
      <xdr:rowOff>209549</xdr:rowOff>
    </xdr:from>
    <xdr:to>
      <xdr:col>12</xdr:col>
      <xdr:colOff>790574</xdr:colOff>
      <xdr:row>32</xdr:row>
      <xdr:rowOff>676274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CF87BC-5408-4EF7-BD8F-52B7765DE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4" y="5572124"/>
          <a:ext cx="466725" cy="466725"/>
        </a:xfrm>
        <a:prstGeom prst="rect">
          <a:avLst/>
        </a:prstGeom>
      </xdr:spPr>
    </xdr:pic>
    <xdr:clientData/>
  </xdr:twoCellAnchor>
  <xdr:twoCellAnchor>
    <xdr:from>
      <xdr:col>11</xdr:col>
      <xdr:colOff>262226</xdr:colOff>
      <xdr:row>35</xdr:row>
      <xdr:rowOff>30451</xdr:rowOff>
    </xdr:from>
    <xdr:to>
      <xdr:col>11</xdr:col>
      <xdr:colOff>426749</xdr:colOff>
      <xdr:row>35</xdr:row>
      <xdr:rowOff>194974</xdr:rowOff>
    </xdr:to>
    <xdr:pic>
      <xdr:nvPicPr>
        <xdr:cNvPr id="26" name="Picture 7">
          <a:extLst>
            <a:ext uri="{FF2B5EF4-FFF2-40B4-BE49-F238E27FC236}">
              <a16:creationId xmlns:a16="http://schemas.microsoft.com/office/drawing/2014/main" id="{DA546E62-4DB4-405E-803D-F7145F509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1926" y="6964651"/>
          <a:ext cx="164523" cy="164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296862</xdr:colOff>
      <xdr:row>36</xdr:row>
      <xdr:rowOff>52821</xdr:rowOff>
    </xdr:from>
    <xdr:to>
      <xdr:col>11</xdr:col>
      <xdr:colOff>392112</xdr:colOff>
      <xdr:row>36</xdr:row>
      <xdr:rowOff>156730</xdr:rowOff>
    </xdr:to>
    <xdr:pic>
      <xdr:nvPicPr>
        <xdr:cNvPr id="33" name="Picture 13">
          <a:extLst>
            <a:ext uri="{FF2B5EF4-FFF2-40B4-BE49-F238E27FC236}">
              <a16:creationId xmlns:a16="http://schemas.microsoft.com/office/drawing/2014/main" id="{86354B8E-1CCD-4631-8AF0-10F9E0A4B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6062" y="7187046"/>
          <a:ext cx="95250" cy="103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296862</xdr:colOff>
      <xdr:row>38</xdr:row>
      <xdr:rowOff>40121</xdr:rowOff>
    </xdr:from>
    <xdr:to>
      <xdr:col>11</xdr:col>
      <xdr:colOff>392112</xdr:colOff>
      <xdr:row>38</xdr:row>
      <xdr:rowOff>144030</xdr:rowOff>
    </xdr:to>
    <xdr:pic>
      <xdr:nvPicPr>
        <xdr:cNvPr id="34" name="Picture 14">
          <a:extLst>
            <a:ext uri="{FF2B5EF4-FFF2-40B4-BE49-F238E27FC236}">
              <a16:creationId xmlns:a16="http://schemas.microsoft.com/office/drawing/2014/main" id="{FA98887C-BD6B-4E7E-AC82-543B2151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6062" y="7374371"/>
          <a:ext cx="95250" cy="103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296862</xdr:colOff>
      <xdr:row>37</xdr:row>
      <xdr:rowOff>40121</xdr:rowOff>
    </xdr:from>
    <xdr:to>
      <xdr:col>11</xdr:col>
      <xdr:colOff>392112</xdr:colOff>
      <xdr:row>37</xdr:row>
      <xdr:rowOff>144030</xdr:rowOff>
    </xdr:to>
    <xdr:pic>
      <xdr:nvPicPr>
        <xdr:cNvPr id="35" name="Picture 15">
          <a:extLst>
            <a:ext uri="{FF2B5EF4-FFF2-40B4-BE49-F238E27FC236}">
              <a16:creationId xmlns:a16="http://schemas.microsoft.com/office/drawing/2014/main" id="{F60EDE02-F775-415E-9363-89C653355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6062" y="7574396"/>
          <a:ext cx="95250" cy="103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296862</xdr:colOff>
      <xdr:row>39</xdr:row>
      <xdr:rowOff>46471</xdr:rowOff>
    </xdr:from>
    <xdr:to>
      <xdr:col>11</xdr:col>
      <xdr:colOff>392112</xdr:colOff>
      <xdr:row>39</xdr:row>
      <xdr:rowOff>150380</xdr:rowOff>
    </xdr:to>
    <xdr:pic>
      <xdr:nvPicPr>
        <xdr:cNvPr id="36" name="Picture 16">
          <a:extLst>
            <a:ext uri="{FF2B5EF4-FFF2-40B4-BE49-F238E27FC236}">
              <a16:creationId xmlns:a16="http://schemas.microsoft.com/office/drawing/2014/main" id="{831AF52D-3B52-4627-BDC7-E31F7A6D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6062" y="7780771"/>
          <a:ext cx="95250" cy="103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0</xdr:row>
      <xdr:rowOff>9525</xdr:rowOff>
    </xdr:from>
    <xdr:to>
      <xdr:col>7</xdr:col>
      <xdr:colOff>9525</xdr:colOff>
      <xdr:row>0</xdr:row>
      <xdr:rowOff>4191000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872E82-E604-4AF2-A5F3-132D2EE2314C}"/>
            </a:ext>
          </a:extLst>
        </xdr:cNvPr>
        <xdr:cNvSpPr txBox="1"/>
      </xdr:nvSpPr>
      <xdr:spPr>
        <a:xfrm>
          <a:off x="8372475" y="9525"/>
          <a:ext cx="3076575" cy="418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u="sng"/>
            <a:t>Project Invoices/Hrs Billed</a:t>
          </a:r>
          <a:r>
            <a:rPr lang="en-US" sz="900" b="1" baseline="0"/>
            <a:t>                 </a:t>
          </a:r>
          <a:r>
            <a:rPr lang="en-US" sz="900" b="1" u="sng" baseline="0"/>
            <a:t>Proj. </a:t>
          </a:r>
          <a:r>
            <a:rPr lang="en-US" sz="900" b="1" u="sng"/>
            <a:t>Week</a:t>
          </a:r>
          <a:r>
            <a:rPr lang="en-US" sz="900" b="1" baseline="0"/>
            <a:t>        </a:t>
          </a:r>
          <a:r>
            <a:rPr lang="en-US" sz="900" b="1" u="sng" baseline="0"/>
            <a:t>Rem. Hrs</a:t>
          </a:r>
          <a:endParaRPr lang="en-US" sz="900" b="1" u="sng"/>
        </a:p>
        <a:p>
          <a:endParaRPr lang="en-US" sz="1100"/>
        </a:p>
        <a:p>
          <a:r>
            <a:rPr lang="en-US" sz="1100"/>
            <a:t>00/00 - 00/00    00 hrs                  01</a:t>
          </a:r>
          <a:r>
            <a:rPr lang="en-US" sz="1100" baseline="0"/>
            <a:t>                000.0</a:t>
          </a:r>
          <a:endParaRPr lang="en-US" sz="110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/>
            <a:t>	00 hrs 	02           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000.0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en-US" sz="1100" baseline="0"/>
            <a:t> hrs	03           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000.0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/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en-US" sz="1100" baseline="0"/>
            <a:t> hrs	04           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000.0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/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en-US" sz="1100" baseline="0"/>
            <a:t> hrs	05           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000.0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/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en-US" sz="1100" baseline="0"/>
            <a:t> hrs	06           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000.0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/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en-US" sz="1100" baseline="0"/>
            <a:t> hrs	07           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000.0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/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en-US" sz="1100" baseline="0"/>
            <a:t> hrs	08           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000.0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/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en-US" sz="1100" baseline="0"/>
            <a:t> hrs	09           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000.0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/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en-US" sz="1100" baseline="0"/>
            <a:t> hrs	10           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000.0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/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en-US" sz="1100" baseline="0"/>
            <a:t> hrs	11           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000.0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/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en-US" sz="1100" baseline="0"/>
            <a:t> hrs	12           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000.0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</a:t>
          </a:r>
          <a:r>
            <a:rPr lang="en-US" sz="1100" baseline="0"/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en-US" sz="1100" baseline="0"/>
            <a:t> hrs	13                000.0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00/00 - 00/00    00 </a:t>
          </a:r>
          <a:r>
            <a:rPr lang="en-US" sz="1100" baseline="0"/>
            <a:t>hrs                  14                000.0	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Final Project Total:  000.0 hours billed </a:t>
          </a:r>
        </a:p>
        <a:p>
          <a:r>
            <a:rPr lang="en-US" sz="1100" baseline="0"/>
            <a:t>                                        0.0 hours remaining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showFormulas="1" topLeftCell="C3" workbookViewId="0">
      <pane ySplit="1" topLeftCell="A10" activePane="bottomLeft" state="frozen"/>
      <selection activeCell="A3" sqref="A3"/>
      <selection pane="bottomLeft" activeCell="C22" sqref="C22:H29"/>
    </sheetView>
  </sheetViews>
  <sheetFormatPr defaultColWidth="9.140625" defaultRowHeight="15" x14ac:dyDescent="0.25"/>
  <cols>
    <col min="1" max="1" width="8.140625" style="3" customWidth="1"/>
    <col min="2" max="2" width="11.7109375" style="3" customWidth="1"/>
    <col min="3" max="3" width="14.140625" style="3" customWidth="1"/>
    <col min="4" max="4" width="10.85546875" style="3" customWidth="1"/>
    <col min="5" max="5" width="6.42578125" style="4" customWidth="1"/>
    <col min="6" max="6" width="9.7109375" style="4" customWidth="1"/>
    <col min="7" max="7" width="6" style="3" customWidth="1"/>
    <col min="8" max="8" width="8.5703125" style="3" customWidth="1"/>
    <col min="9" max="9" width="9.140625" style="3" customWidth="1"/>
    <col min="10" max="10" width="7.85546875" style="3" customWidth="1"/>
    <col min="11" max="11" width="7.42578125" style="3" customWidth="1"/>
    <col min="12" max="16384" width="9.140625" style="3"/>
  </cols>
  <sheetData>
    <row r="1" spans="1:11" x14ac:dyDescent="0.25">
      <c r="A1" s="2" t="s">
        <v>0</v>
      </c>
      <c r="B1" s="2" t="s">
        <v>1</v>
      </c>
    </row>
    <row r="2" spans="1:11" x14ac:dyDescent="0.25">
      <c r="B2" s="2" t="s">
        <v>2</v>
      </c>
    </row>
    <row r="3" spans="1:11" ht="15.75" thickBot="1" x14ac:dyDescent="0.3">
      <c r="A3" s="5" t="s">
        <v>3</v>
      </c>
      <c r="B3" s="6" t="s">
        <v>41</v>
      </c>
      <c r="C3" s="7" t="s">
        <v>45</v>
      </c>
      <c r="D3" s="8" t="s">
        <v>42</v>
      </c>
      <c r="E3" s="13" t="s">
        <v>4</v>
      </c>
      <c r="F3" s="13" t="s">
        <v>43</v>
      </c>
      <c r="G3" s="13" t="s">
        <v>37</v>
      </c>
      <c r="H3" s="13" t="s">
        <v>5</v>
      </c>
      <c r="I3" s="13" t="s">
        <v>44</v>
      </c>
      <c r="J3" s="13" t="s">
        <v>38</v>
      </c>
      <c r="K3" s="13" t="s">
        <v>6</v>
      </c>
    </row>
    <row r="4" spans="1:11" ht="15.75" thickBot="1" x14ac:dyDescent="0.3">
      <c r="A4" s="29"/>
      <c r="B4" s="30"/>
      <c r="C4" s="183" t="s">
        <v>32</v>
      </c>
      <c r="D4" s="184"/>
      <c r="E4" s="20"/>
      <c r="F4" s="27"/>
      <c r="G4" s="21"/>
      <c r="H4" s="22"/>
      <c r="I4" s="23"/>
      <c r="J4" s="23"/>
      <c r="K4" s="24"/>
    </row>
    <row r="5" spans="1:11" x14ac:dyDescent="0.25">
      <c r="A5" s="179" t="s">
        <v>7</v>
      </c>
      <c r="B5" s="179" t="s">
        <v>32</v>
      </c>
      <c r="C5" s="9" t="s">
        <v>15</v>
      </c>
      <c r="D5" s="12" t="s">
        <v>16</v>
      </c>
      <c r="E5" s="14">
        <v>181</v>
      </c>
      <c r="F5" s="32">
        <v>36562</v>
      </c>
      <c r="G5" s="15">
        <v>130320</v>
      </c>
      <c r="H5" s="16"/>
      <c r="I5" s="17">
        <v>202</v>
      </c>
      <c r="J5" s="17" t="s">
        <v>39</v>
      </c>
      <c r="K5" s="18"/>
    </row>
    <row r="6" spans="1:11" x14ac:dyDescent="0.25">
      <c r="A6" s="180"/>
      <c r="B6" s="180"/>
      <c r="C6" s="9" t="s">
        <v>20</v>
      </c>
      <c r="D6" s="12" t="s">
        <v>21</v>
      </c>
      <c r="E6" s="19">
        <v>189</v>
      </c>
      <c r="F6" s="32">
        <v>12474</v>
      </c>
      <c r="G6" s="15">
        <v>13608</v>
      </c>
      <c r="H6" s="16"/>
      <c r="I6" s="17">
        <v>67</v>
      </c>
      <c r="J6" s="17" t="s">
        <v>51</v>
      </c>
      <c r="K6" s="18"/>
    </row>
    <row r="7" spans="1:11" x14ac:dyDescent="0.25">
      <c r="A7" s="180"/>
      <c r="B7" s="181"/>
      <c r="C7" s="31" t="s">
        <v>52</v>
      </c>
      <c r="E7" s="3"/>
      <c r="F7" s="33"/>
    </row>
    <row r="8" spans="1:11" x14ac:dyDescent="0.25">
      <c r="A8" s="180"/>
      <c r="B8" s="182" t="s">
        <v>36</v>
      </c>
      <c r="C8" s="9" t="s">
        <v>11</v>
      </c>
      <c r="D8" s="12" t="s">
        <v>12</v>
      </c>
      <c r="E8" s="19">
        <v>173</v>
      </c>
      <c r="F8" s="34">
        <v>23960.5</v>
      </c>
      <c r="G8" s="15">
        <v>209330</v>
      </c>
      <c r="H8" s="16"/>
      <c r="I8" s="17">
        <v>138.5</v>
      </c>
      <c r="J8" s="17" t="s">
        <v>40</v>
      </c>
      <c r="K8" s="18"/>
    </row>
    <row r="9" spans="1:11" x14ac:dyDescent="0.25">
      <c r="A9" s="180"/>
      <c r="B9" s="180"/>
      <c r="C9" s="9" t="s">
        <v>19</v>
      </c>
      <c r="D9" s="12" t="s">
        <v>12</v>
      </c>
      <c r="E9" s="19">
        <v>173</v>
      </c>
      <c r="F9" s="34">
        <v>1989.5</v>
      </c>
      <c r="G9" s="15">
        <v>209330</v>
      </c>
      <c r="H9" s="16"/>
      <c r="I9" s="17">
        <v>11.5</v>
      </c>
      <c r="J9" s="17" t="s">
        <v>40</v>
      </c>
      <c r="K9" s="18"/>
    </row>
    <row r="10" spans="1:11" x14ac:dyDescent="0.25">
      <c r="A10" s="180"/>
      <c r="B10" s="181"/>
      <c r="C10" s="183" t="s">
        <v>33</v>
      </c>
      <c r="D10" s="184"/>
      <c r="E10" s="20"/>
      <c r="F10" s="35"/>
      <c r="G10" s="21"/>
      <c r="H10" s="22"/>
      <c r="I10" s="23"/>
      <c r="J10" s="23"/>
      <c r="K10" s="24"/>
    </row>
    <row r="11" spans="1:11" x14ac:dyDescent="0.25">
      <c r="A11" s="180"/>
      <c r="B11" s="182" t="s">
        <v>35</v>
      </c>
      <c r="C11" s="9" t="s">
        <v>13</v>
      </c>
      <c r="D11" s="12" t="s">
        <v>14</v>
      </c>
      <c r="E11" s="19">
        <v>173</v>
      </c>
      <c r="F11" s="34">
        <v>36503</v>
      </c>
      <c r="G11" s="15">
        <v>155700</v>
      </c>
      <c r="H11" s="16"/>
      <c r="I11" s="17">
        <v>211</v>
      </c>
      <c r="J11" s="17" t="s">
        <v>46</v>
      </c>
      <c r="K11" s="18"/>
    </row>
    <row r="12" spans="1:11" x14ac:dyDescent="0.25">
      <c r="A12" s="180"/>
      <c r="B12" s="181"/>
      <c r="C12" s="183" t="s">
        <v>34</v>
      </c>
      <c r="D12" s="184"/>
      <c r="E12" s="20"/>
      <c r="F12" s="35"/>
      <c r="G12" s="21"/>
      <c r="H12" s="22"/>
      <c r="I12" s="23"/>
      <c r="J12" s="23"/>
      <c r="K12" s="24"/>
    </row>
    <row r="13" spans="1:11" x14ac:dyDescent="0.25">
      <c r="A13" s="180"/>
      <c r="B13" s="182" t="s">
        <v>31</v>
      </c>
      <c r="C13" s="9" t="s">
        <v>22</v>
      </c>
      <c r="D13" s="12" t="s">
        <v>18</v>
      </c>
      <c r="E13" s="19">
        <v>173</v>
      </c>
      <c r="F13" s="34">
        <v>45672</v>
      </c>
      <c r="G13" s="15">
        <v>173000</v>
      </c>
      <c r="H13" s="16"/>
      <c r="I13" s="17">
        <v>264</v>
      </c>
      <c r="J13" s="17" t="s">
        <v>47</v>
      </c>
      <c r="K13" s="18"/>
    </row>
    <row r="14" spans="1:11" x14ac:dyDescent="0.25">
      <c r="A14" s="180"/>
      <c r="B14" s="180"/>
      <c r="C14" s="9" t="s">
        <v>17</v>
      </c>
      <c r="D14" s="12" t="s">
        <v>18</v>
      </c>
      <c r="E14" s="19">
        <v>173</v>
      </c>
      <c r="F14" s="34">
        <v>519</v>
      </c>
      <c r="G14" s="15">
        <v>173000</v>
      </c>
      <c r="H14" s="16"/>
      <c r="I14" s="17">
        <v>3</v>
      </c>
      <c r="J14" s="17" t="s">
        <v>47</v>
      </c>
      <c r="K14" s="18"/>
    </row>
    <row r="15" spans="1:11" x14ac:dyDescent="0.25">
      <c r="A15" s="180"/>
      <c r="B15" s="181"/>
      <c r="C15" s="183" t="s">
        <v>30</v>
      </c>
      <c r="D15" s="184"/>
      <c r="E15" s="20"/>
      <c r="F15" s="35"/>
      <c r="G15" s="21"/>
      <c r="H15" s="22"/>
      <c r="I15" s="23"/>
      <c r="J15" s="23"/>
      <c r="K15" s="24"/>
    </row>
    <row r="16" spans="1:11" x14ac:dyDescent="0.25">
      <c r="A16" s="180"/>
      <c r="B16" s="182" t="s">
        <v>29</v>
      </c>
      <c r="C16" s="9" t="s">
        <v>25</v>
      </c>
      <c r="D16" s="12" t="s">
        <v>26</v>
      </c>
      <c r="E16" s="19">
        <v>181</v>
      </c>
      <c r="F16" s="34">
        <v>18281</v>
      </c>
      <c r="G16" s="15">
        <v>26064</v>
      </c>
      <c r="H16" s="16"/>
      <c r="I16" s="17">
        <v>101</v>
      </c>
      <c r="J16" s="17" t="s">
        <v>48</v>
      </c>
      <c r="K16" s="18"/>
    </row>
    <row r="17" spans="1:11" x14ac:dyDescent="0.25">
      <c r="A17" s="180"/>
      <c r="B17" s="180"/>
      <c r="C17" s="9" t="s">
        <v>8</v>
      </c>
      <c r="D17" s="12" t="s">
        <v>9</v>
      </c>
      <c r="E17" s="20">
        <v>173</v>
      </c>
      <c r="F17" s="36">
        <v>692</v>
      </c>
      <c r="G17" s="25">
        <v>67124</v>
      </c>
      <c r="H17" s="22"/>
      <c r="I17" s="26">
        <v>4</v>
      </c>
      <c r="J17" s="26" t="s">
        <v>49</v>
      </c>
      <c r="K17" s="24"/>
    </row>
    <row r="18" spans="1:11" x14ac:dyDescent="0.25">
      <c r="A18" s="180"/>
      <c r="B18" s="180"/>
      <c r="C18" s="9" t="s">
        <v>10</v>
      </c>
      <c r="D18" s="12" t="s">
        <v>9</v>
      </c>
      <c r="E18" s="19">
        <v>189</v>
      </c>
      <c r="F18" s="34">
        <v>189</v>
      </c>
      <c r="G18" s="25">
        <v>67124</v>
      </c>
      <c r="H18" s="16"/>
      <c r="I18" s="17">
        <v>1</v>
      </c>
      <c r="J18" s="26" t="s">
        <v>49</v>
      </c>
      <c r="K18" s="18"/>
    </row>
    <row r="19" spans="1:11" x14ac:dyDescent="0.25">
      <c r="A19" s="180"/>
      <c r="B19" s="180"/>
      <c r="C19" s="9" t="s">
        <v>23</v>
      </c>
      <c r="D19" s="12" t="s">
        <v>24</v>
      </c>
      <c r="E19" s="19">
        <v>173</v>
      </c>
      <c r="F19" s="34">
        <v>173</v>
      </c>
      <c r="G19" s="15">
        <v>281940</v>
      </c>
      <c r="H19" s="16"/>
      <c r="I19" s="17">
        <v>1</v>
      </c>
      <c r="J19" s="17" t="s">
        <v>50</v>
      </c>
      <c r="K19" s="18"/>
    </row>
    <row r="20" spans="1:11" x14ac:dyDescent="0.25">
      <c r="A20" s="181"/>
      <c r="B20" s="181"/>
      <c r="C20" s="183" t="s">
        <v>28</v>
      </c>
      <c r="D20" s="184"/>
      <c r="E20" s="20" t="s">
        <v>27</v>
      </c>
      <c r="F20" s="35"/>
      <c r="G20" s="28"/>
      <c r="H20" s="22"/>
      <c r="I20" s="23"/>
      <c r="J20" s="23"/>
      <c r="K20" s="24"/>
    </row>
    <row r="21" spans="1:11" x14ac:dyDescent="0.25">
      <c r="E21" s="10" t="s">
        <v>27</v>
      </c>
      <c r="F21" s="37" t="s">
        <v>27</v>
      </c>
      <c r="G21" s="11"/>
    </row>
    <row r="22" spans="1:11" x14ac:dyDescent="0.25">
      <c r="C22" s="185"/>
      <c r="D22" s="186"/>
      <c r="E22" s="186"/>
      <c r="F22" s="186"/>
      <c r="G22" s="186"/>
      <c r="H22" s="186"/>
    </row>
    <row r="23" spans="1:11" x14ac:dyDescent="0.25">
      <c r="C23" s="186"/>
      <c r="D23" s="186"/>
      <c r="E23" s="186"/>
      <c r="F23" s="186"/>
      <c r="G23" s="186"/>
      <c r="H23" s="186"/>
    </row>
    <row r="24" spans="1:11" x14ac:dyDescent="0.25">
      <c r="C24" s="186"/>
      <c r="D24" s="186"/>
      <c r="E24" s="186"/>
      <c r="F24" s="186"/>
      <c r="G24" s="186"/>
      <c r="H24" s="186"/>
    </row>
    <row r="25" spans="1:11" x14ac:dyDescent="0.25">
      <c r="C25" s="186"/>
      <c r="D25" s="186"/>
      <c r="E25" s="186"/>
      <c r="F25" s="186"/>
      <c r="G25" s="186"/>
      <c r="H25" s="186"/>
    </row>
    <row r="26" spans="1:11" x14ac:dyDescent="0.25">
      <c r="C26" s="186"/>
      <c r="D26" s="186"/>
      <c r="E26" s="186"/>
      <c r="F26" s="186"/>
      <c r="G26" s="186"/>
      <c r="H26" s="186"/>
    </row>
    <row r="27" spans="1:11" x14ac:dyDescent="0.25">
      <c r="C27" s="186"/>
      <c r="D27" s="186"/>
      <c r="E27" s="186"/>
      <c r="F27" s="186"/>
      <c r="G27" s="186"/>
      <c r="H27" s="186"/>
    </row>
    <row r="28" spans="1:11" x14ac:dyDescent="0.25">
      <c r="C28" s="186"/>
      <c r="D28" s="186"/>
      <c r="E28" s="186"/>
      <c r="F28" s="186"/>
      <c r="G28" s="186"/>
      <c r="H28" s="186"/>
    </row>
    <row r="29" spans="1:11" x14ac:dyDescent="0.25">
      <c r="C29" s="186"/>
      <c r="D29" s="186"/>
      <c r="E29" s="186"/>
      <c r="F29" s="186"/>
      <c r="G29" s="186"/>
      <c r="H29" s="186"/>
    </row>
  </sheetData>
  <mergeCells count="12">
    <mergeCell ref="C22:H29"/>
    <mergeCell ref="C4:D4"/>
    <mergeCell ref="B8:B10"/>
    <mergeCell ref="C10:D10"/>
    <mergeCell ref="B11:B12"/>
    <mergeCell ref="C12:D12"/>
    <mergeCell ref="A5:A20"/>
    <mergeCell ref="B16:B20"/>
    <mergeCell ref="C20:D20"/>
    <mergeCell ref="B13:B15"/>
    <mergeCell ref="C15:D15"/>
    <mergeCell ref="B5:B7"/>
  </mergeCells>
  <pageMargins left="0.7" right="0.7" top="0.75" bottom="0.75" header="0.45" footer="0.45"/>
  <pageSetup orientation="landscape" horizontalDpi="4294967293" verticalDpi="4294967293" r:id="rId1"/>
  <headerFooter>
    <oddHeader>&amp;L&amp;20Budget Analysis&amp;R&amp;D</oddHeader>
    <oddFooter>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1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0" defaultRowHeight="15" zeroHeight="1" x14ac:dyDescent="0.25"/>
  <cols>
    <col min="1" max="2" width="27" customWidth="1"/>
    <col min="3" max="3" width="11.140625" customWidth="1"/>
    <col min="4" max="4" width="14.85546875" bestFit="1" customWidth="1"/>
    <col min="5" max="5" width="13.140625" style="1" bestFit="1" customWidth="1"/>
    <col min="6" max="7" width="12.7109375" style="48" customWidth="1"/>
    <col min="8" max="8" width="15.7109375" style="48" bestFit="1" customWidth="1"/>
    <col min="9" max="9" width="17.7109375" style="1" customWidth="1"/>
    <col min="10" max="10" width="14.140625" style="48" customWidth="1"/>
    <col min="11" max="11" width="10.5703125" style="1" customWidth="1"/>
    <col min="12" max="12" width="10.7109375" style="48" customWidth="1"/>
    <col min="13" max="13" width="16.42578125" style="48" customWidth="1"/>
    <col min="14" max="14" width="9.140625" customWidth="1"/>
    <col min="15" max="15" width="0" hidden="1" customWidth="1"/>
    <col min="16" max="16384" width="9.140625" hidden="1"/>
  </cols>
  <sheetData>
    <row r="1" spans="1:13" ht="27" customHeight="1" thickBot="1" x14ac:dyDescent="0.3">
      <c r="A1" s="158" t="s">
        <v>107</v>
      </c>
      <c r="B1" s="187" t="s">
        <v>106</v>
      </c>
      <c r="C1" s="187"/>
      <c r="D1" s="187"/>
      <c r="E1" s="187"/>
      <c r="F1" s="187"/>
      <c r="G1" s="187"/>
      <c r="H1" s="187"/>
      <c r="I1" s="187"/>
      <c r="J1" s="187"/>
      <c r="K1" s="187"/>
      <c r="L1" t="s">
        <v>109</v>
      </c>
      <c r="M1" s="159" t="s">
        <v>108</v>
      </c>
    </row>
    <row r="2" spans="1:13" ht="30" customHeight="1" x14ac:dyDescent="0.25">
      <c r="A2" s="84" t="s">
        <v>110</v>
      </c>
      <c r="B2" s="188">
        <f>DATE(2020,1,1)</f>
        <v>43831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9"/>
    </row>
    <row r="3" spans="1:13" ht="21" x14ac:dyDescent="0.25">
      <c r="A3" s="121" t="s">
        <v>55</v>
      </c>
      <c r="B3" s="122" t="s">
        <v>54</v>
      </c>
      <c r="C3" s="123" t="s">
        <v>101</v>
      </c>
      <c r="D3" s="123" t="s">
        <v>103</v>
      </c>
      <c r="E3" s="123" t="s">
        <v>104</v>
      </c>
      <c r="F3" s="123" t="s">
        <v>105</v>
      </c>
      <c r="G3" s="123" t="s">
        <v>111</v>
      </c>
      <c r="H3" s="123" t="s">
        <v>102</v>
      </c>
      <c r="I3" s="123" t="s">
        <v>56</v>
      </c>
      <c r="J3" s="123" t="s">
        <v>53</v>
      </c>
      <c r="K3" s="123" t="s">
        <v>38</v>
      </c>
      <c r="L3" s="123" t="s">
        <v>6</v>
      </c>
      <c r="M3" s="124" t="s">
        <v>69</v>
      </c>
    </row>
    <row r="4" spans="1:13" x14ac:dyDescent="0.25">
      <c r="A4" s="209" t="s">
        <v>74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1"/>
    </row>
    <row r="5" spans="1:13" x14ac:dyDescent="0.25">
      <c r="A5" s="85" t="s">
        <v>96</v>
      </c>
      <c r="B5" s="63" t="s">
        <v>16</v>
      </c>
      <c r="C5" s="57">
        <v>0</v>
      </c>
      <c r="D5" s="160">
        <v>0</v>
      </c>
      <c r="E5" s="58">
        <f>J5*C5</f>
        <v>0</v>
      </c>
      <c r="F5" s="59"/>
      <c r="G5" s="59">
        <f>E5+F5</f>
        <v>0</v>
      </c>
      <c r="H5" s="59">
        <f>G5-D5</f>
        <v>0</v>
      </c>
      <c r="I5" s="60" t="e">
        <f>(E5/D5)</f>
        <v>#DIV/0!</v>
      </c>
      <c r="J5" s="61">
        <v>0</v>
      </c>
      <c r="K5" s="61">
        <v>0</v>
      </c>
      <c r="L5" s="62">
        <f>SUM(K5-J5)</f>
        <v>0</v>
      </c>
      <c r="M5" s="86" t="e">
        <f>SUM(J5/K5)</f>
        <v>#DIV/0!</v>
      </c>
    </row>
    <row r="6" spans="1:13" x14ac:dyDescent="0.25">
      <c r="A6" s="85" t="s">
        <v>96</v>
      </c>
      <c r="B6" s="64" t="s">
        <v>21</v>
      </c>
      <c r="C6" s="56">
        <v>0</v>
      </c>
      <c r="D6" s="19">
        <v>0</v>
      </c>
      <c r="E6" s="38">
        <f>J6*C6</f>
        <v>0</v>
      </c>
      <c r="F6" s="42"/>
      <c r="G6" s="59">
        <f>E6+F6</f>
        <v>0</v>
      </c>
      <c r="H6" s="59">
        <f>G6-D6</f>
        <v>0</v>
      </c>
      <c r="I6" s="41" t="e">
        <f>(E6/D6)</f>
        <v>#DIV/0!</v>
      </c>
      <c r="J6" s="46">
        <v>0</v>
      </c>
      <c r="K6" s="46" t="s">
        <v>27</v>
      </c>
      <c r="L6" s="50" t="e">
        <f>SUM(K6-J6)</f>
        <v>#VALUE!</v>
      </c>
      <c r="M6" s="87" t="e">
        <f>SUM(J6/K6)</f>
        <v>#VALUE!</v>
      </c>
    </row>
    <row r="7" spans="1:13" x14ac:dyDescent="0.25">
      <c r="A7" s="125" t="s">
        <v>52</v>
      </c>
      <c r="B7" s="126"/>
      <c r="C7" s="127" t="s">
        <v>70</v>
      </c>
      <c r="D7" s="161">
        <v>0</v>
      </c>
      <c r="E7" s="152">
        <f>SUM(E5+E6)</f>
        <v>0</v>
      </c>
      <c r="F7" s="151">
        <f>SUM(F5:F6)</f>
        <v>0</v>
      </c>
      <c r="G7" s="151">
        <f>SUM(G5:G6)</f>
        <v>0</v>
      </c>
      <c r="H7" s="151">
        <f>SUM(H5:H6)</f>
        <v>0</v>
      </c>
      <c r="I7" s="162" t="e">
        <f>SUM(E7/D7)</f>
        <v>#DIV/0!</v>
      </c>
      <c r="J7" s="128">
        <v>0</v>
      </c>
      <c r="K7" s="128" t="s">
        <v>27</v>
      </c>
      <c r="L7" s="129" t="e">
        <f>SUM(K7-J7)</f>
        <v>#VALUE!</v>
      </c>
      <c r="M7" s="163" t="e">
        <f>SUM(J7/K7)</f>
        <v>#VALUE!</v>
      </c>
    </row>
    <row r="8" spans="1:13" ht="5.0999999999999996" customHeigh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4"/>
    </row>
    <row r="9" spans="1:13" ht="15" customHeight="1" x14ac:dyDescent="0.25">
      <c r="A9" s="130" t="s">
        <v>115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2"/>
    </row>
    <row r="10" spans="1:13" x14ac:dyDescent="0.25">
      <c r="A10" s="156" t="s">
        <v>96</v>
      </c>
      <c r="B10" s="67" t="s">
        <v>12</v>
      </c>
      <c r="C10" s="19">
        <v>0</v>
      </c>
      <c r="D10" s="19">
        <v>0</v>
      </c>
      <c r="E10" s="38">
        <f>J10*C10</f>
        <v>0</v>
      </c>
      <c r="F10" s="42"/>
      <c r="G10" s="59">
        <f>E10+F10</f>
        <v>0</v>
      </c>
      <c r="H10" s="59">
        <f>G10-D10</f>
        <v>0</v>
      </c>
      <c r="I10" s="41" t="e">
        <f>SUM(E10/D10)</f>
        <v>#DIV/0!</v>
      </c>
      <c r="J10" s="46">
        <v>0</v>
      </c>
      <c r="K10" s="49">
        <v>0</v>
      </c>
      <c r="L10" s="46">
        <f>SUM(K10-J10)</f>
        <v>0</v>
      </c>
      <c r="M10" s="87" t="e">
        <f>SUM(J10/K10)</f>
        <v>#DIV/0!</v>
      </c>
    </row>
    <row r="11" spans="1:13" x14ac:dyDescent="0.25">
      <c r="A11" s="156" t="s">
        <v>96</v>
      </c>
      <c r="B11" s="67" t="s">
        <v>112</v>
      </c>
      <c r="C11" s="19">
        <v>0</v>
      </c>
      <c r="D11" s="19">
        <v>0</v>
      </c>
      <c r="E11" s="38">
        <f>J11*C11</f>
        <v>0</v>
      </c>
      <c r="F11" s="42"/>
      <c r="G11" s="59">
        <f>E11+F11</f>
        <v>0</v>
      </c>
      <c r="H11" s="59">
        <v>0</v>
      </c>
      <c r="I11" s="41" t="e">
        <f>SUM(E11/F11)</f>
        <v>#DIV/0!</v>
      </c>
      <c r="J11" s="46">
        <v>0</v>
      </c>
      <c r="K11" s="49">
        <v>0</v>
      </c>
      <c r="L11" s="46">
        <f>SUM(K11-J11)</f>
        <v>0</v>
      </c>
      <c r="M11" s="87" t="e">
        <f>SUM(J11/K11)</f>
        <v>#DIV/0!</v>
      </c>
    </row>
    <row r="12" spans="1:13" x14ac:dyDescent="0.25">
      <c r="A12" s="156" t="s">
        <v>96</v>
      </c>
      <c r="B12" s="67" t="s">
        <v>113</v>
      </c>
      <c r="C12" s="19">
        <v>0</v>
      </c>
      <c r="D12" s="19">
        <v>0</v>
      </c>
      <c r="E12" s="38">
        <f>J12*C12</f>
        <v>0</v>
      </c>
      <c r="F12" s="42"/>
      <c r="G12" s="59">
        <f>E12+F12</f>
        <v>0</v>
      </c>
      <c r="H12" s="59">
        <f>G12-D12</f>
        <v>0</v>
      </c>
      <c r="I12" s="41" t="e">
        <f>SUM(E12/F12)</f>
        <v>#DIV/0!</v>
      </c>
      <c r="J12" s="46">
        <v>0</v>
      </c>
      <c r="K12" s="49">
        <v>0</v>
      </c>
      <c r="L12" s="46">
        <v>0</v>
      </c>
      <c r="M12" s="87" t="e">
        <f>SUM(J12/K12)</f>
        <v>#DIV/0!</v>
      </c>
    </row>
    <row r="13" spans="1:13" x14ac:dyDescent="0.25">
      <c r="A13" s="203" t="s">
        <v>71</v>
      </c>
      <c r="B13" s="204"/>
      <c r="C13" s="143" t="s">
        <v>70</v>
      </c>
      <c r="D13" s="167">
        <v>0</v>
      </c>
      <c r="E13" s="153">
        <f>SUM(E10:E12)</f>
        <v>0</v>
      </c>
      <c r="F13" s="154">
        <f>SUM(F10:F12)</f>
        <v>0</v>
      </c>
      <c r="G13" s="154">
        <f>SUM(G10:G12)</f>
        <v>0</v>
      </c>
      <c r="H13" s="154">
        <f>SUM(H10:H12)</f>
        <v>0</v>
      </c>
      <c r="I13" s="164" t="e">
        <f>SUM(E13/D13)</f>
        <v>#DIV/0!</v>
      </c>
      <c r="J13" s="144">
        <v>0</v>
      </c>
      <c r="K13" s="145">
        <v>0</v>
      </c>
      <c r="L13" s="144">
        <f>SUM(K13-J13)</f>
        <v>0</v>
      </c>
      <c r="M13" s="165" t="e">
        <f>SUM(J13/K13)</f>
        <v>#DIV/0!</v>
      </c>
    </row>
    <row r="14" spans="1:13" ht="5.0999999999999996" customHeight="1" x14ac:dyDescent="0.25">
      <c r="A14" s="88"/>
      <c r="B14" s="51"/>
      <c r="C14" s="51"/>
      <c r="D14" s="51"/>
      <c r="E14" s="52"/>
      <c r="F14" s="53"/>
      <c r="G14" s="53"/>
      <c r="H14" s="53"/>
      <c r="I14" s="65"/>
      <c r="J14" s="54"/>
      <c r="K14" s="66"/>
      <c r="L14" s="54"/>
      <c r="M14" s="89"/>
    </row>
    <row r="15" spans="1:13" ht="15" customHeight="1" x14ac:dyDescent="0.25">
      <c r="A15" s="217" t="s">
        <v>97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9"/>
    </row>
    <row r="16" spans="1:13" x14ac:dyDescent="0.25">
      <c r="A16" s="94" t="s">
        <v>96</v>
      </c>
      <c r="B16" s="73" t="s">
        <v>18</v>
      </c>
      <c r="C16" s="19">
        <v>0</v>
      </c>
      <c r="D16" s="19">
        <v>0</v>
      </c>
      <c r="E16" s="38">
        <f>J16*C16</f>
        <v>0</v>
      </c>
      <c r="F16" s="42"/>
      <c r="G16" s="59">
        <f>E16+F16</f>
        <v>0</v>
      </c>
      <c r="H16" s="59">
        <f>G16-D16</f>
        <v>0</v>
      </c>
      <c r="I16" s="41" t="e">
        <f>SUM(E16/D16)</f>
        <v>#DIV/0!</v>
      </c>
      <c r="J16" s="46">
        <v>0</v>
      </c>
      <c r="K16" s="49">
        <v>0</v>
      </c>
      <c r="L16" s="46">
        <f>SUM(K16-J16)</f>
        <v>0</v>
      </c>
      <c r="M16" s="87">
        <v>0</v>
      </c>
    </row>
    <row r="17" spans="1:13" x14ac:dyDescent="0.25">
      <c r="A17" s="94" t="s">
        <v>96</v>
      </c>
      <c r="B17" s="73" t="s">
        <v>114</v>
      </c>
      <c r="C17" s="19">
        <v>0</v>
      </c>
      <c r="D17" s="19">
        <v>0</v>
      </c>
      <c r="E17" s="38">
        <v>0</v>
      </c>
      <c r="F17" s="42"/>
      <c r="G17" s="59">
        <f>E17+F17</f>
        <v>0</v>
      </c>
      <c r="H17" s="59">
        <f>G17-D17</f>
        <v>0</v>
      </c>
      <c r="I17" s="41" t="e">
        <f>SUM(E17/D17)</f>
        <v>#DIV/0!</v>
      </c>
      <c r="J17" s="46">
        <v>0</v>
      </c>
      <c r="K17" s="49">
        <v>0</v>
      </c>
      <c r="L17" s="46">
        <v>0</v>
      </c>
      <c r="M17" s="87" t="e">
        <f>SUM(J17/K17)</f>
        <v>#DIV/0!</v>
      </c>
    </row>
    <row r="18" spans="1:13" x14ac:dyDescent="0.25">
      <c r="A18" s="207" t="s">
        <v>73</v>
      </c>
      <c r="B18" s="208"/>
      <c r="C18" s="133" t="s">
        <v>70</v>
      </c>
      <c r="D18" s="133">
        <v>0</v>
      </c>
      <c r="E18" s="134">
        <v>0</v>
      </c>
      <c r="F18" s="133">
        <f>SUM(F16:F17)</f>
        <v>0</v>
      </c>
      <c r="G18" s="133">
        <f>SUM(G16:G17)</f>
        <v>0</v>
      </c>
      <c r="H18" s="133">
        <v>0</v>
      </c>
      <c r="I18" s="166" t="e">
        <f>SUM(E18/D18)</f>
        <v>#DIV/0!</v>
      </c>
      <c r="J18" s="135">
        <v>0</v>
      </c>
      <c r="K18" s="136">
        <v>0</v>
      </c>
      <c r="L18" s="135">
        <f>SUM(K18-J18)</f>
        <v>0</v>
      </c>
      <c r="M18" s="163">
        <v>0</v>
      </c>
    </row>
    <row r="19" spans="1:13" ht="5.0999999999999996" customHeight="1" x14ac:dyDescent="0.25">
      <c r="A19" s="113"/>
      <c r="B19" s="114"/>
      <c r="C19" s="114"/>
      <c r="D19" s="114"/>
      <c r="E19" s="115"/>
      <c r="F19" s="116"/>
      <c r="G19" s="116"/>
      <c r="H19" s="116"/>
      <c r="I19" s="117"/>
      <c r="J19" s="118"/>
      <c r="K19" s="119"/>
      <c r="L19" s="118"/>
      <c r="M19" s="120"/>
    </row>
    <row r="20" spans="1:13" ht="5.0999999999999996" customHeight="1" x14ac:dyDescent="0.25">
      <c r="A20" s="113"/>
      <c r="B20" s="114"/>
      <c r="C20" s="114"/>
      <c r="D20" s="114"/>
      <c r="E20" s="115"/>
      <c r="F20" s="116"/>
      <c r="G20" s="116"/>
      <c r="H20" s="116"/>
      <c r="I20" s="117"/>
      <c r="J20" s="118"/>
      <c r="K20" s="119"/>
      <c r="L20" s="118"/>
      <c r="M20" s="120"/>
    </row>
    <row r="21" spans="1:13" ht="15" customHeight="1" x14ac:dyDescent="0.25">
      <c r="A21" s="190" t="s">
        <v>98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2"/>
    </row>
    <row r="22" spans="1:13" x14ac:dyDescent="0.25">
      <c r="A22" s="90" t="s">
        <v>96</v>
      </c>
      <c r="B22" s="74" t="s">
        <v>14</v>
      </c>
      <c r="C22" s="19">
        <v>0</v>
      </c>
      <c r="D22" s="19">
        <v>0</v>
      </c>
      <c r="E22" s="38">
        <v>0</v>
      </c>
      <c r="F22" s="42"/>
      <c r="G22" s="59">
        <f>E22+F22</f>
        <v>0</v>
      </c>
      <c r="H22" s="59">
        <f>G22-D22</f>
        <v>0</v>
      </c>
      <c r="I22" s="41" t="e">
        <f>SUM(E22/D22)</f>
        <v>#DIV/0!</v>
      </c>
      <c r="J22" s="46">
        <v>0</v>
      </c>
      <c r="K22" s="46">
        <v>0</v>
      </c>
      <c r="L22" s="91">
        <f>SUM(K22-J22)</f>
        <v>0</v>
      </c>
      <c r="M22" s="87">
        <v>0</v>
      </c>
    </row>
    <row r="23" spans="1:13" x14ac:dyDescent="0.25">
      <c r="A23" s="205" t="s">
        <v>72</v>
      </c>
      <c r="B23" s="206"/>
      <c r="C23" s="146" t="s">
        <v>70</v>
      </c>
      <c r="D23" s="168">
        <v>0</v>
      </c>
      <c r="E23" s="147">
        <f>E22</f>
        <v>0</v>
      </c>
      <c r="F23" s="155">
        <f>SUM(F22)</f>
        <v>0</v>
      </c>
      <c r="G23" s="155">
        <f>SUM(G22)</f>
        <v>0</v>
      </c>
      <c r="H23" s="155">
        <f>SUM(H22)</f>
        <v>0</v>
      </c>
      <c r="I23" s="166" t="e">
        <f>SUM(E23/D23)</f>
        <v>#DIV/0!</v>
      </c>
      <c r="J23" s="148">
        <v>0</v>
      </c>
      <c r="K23" s="148">
        <v>0</v>
      </c>
      <c r="L23" s="148">
        <v>0</v>
      </c>
      <c r="M23" s="163">
        <v>0</v>
      </c>
    </row>
    <row r="24" spans="1:13" ht="5.0999999999999996" customHeight="1" x14ac:dyDescent="0.25">
      <c r="A24" s="92"/>
      <c r="B24" s="68"/>
      <c r="C24" s="68"/>
      <c r="D24" s="68"/>
      <c r="E24" s="69"/>
      <c r="F24" s="70"/>
      <c r="G24" s="70"/>
      <c r="H24" s="70"/>
      <c r="I24" s="55"/>
      <c r="J24" s="71"/>
      <c r="K24" s="71"/>
      <c r="L24" s="71"/>
      <c r="M24" s="93"/>
    </row>
    <row r="25" spans="1:13" ht="5.0999999999999996" customHeight="1" x14ac:dyDescent="0.25">
      <c r="A25" s="92"/>
      <c r="B25" s="68"/>
      <c r="C25" s="68"/>
      <c r="D25" s="68"/>
      <c r="E25" s="69"/>
      <c r="F25" s="70"/>
      <c r="G25" s="70"/>
      <c r="H25" s="70"/>
      <c r="I25" s="55"/>
      <c r="J25" s="71"/>
      <c r="K25" s="72"/>
      <c r="L25" s="71"/>
      <c r="M25" s="93"/>
    </row>
    <row r="26" spans="1:13" ht="15" customHeight="1" x14ac:dyDescent="0.25">
      <c r="A26" s="220" t="s">
        <v>75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2"/>
    </row>
    <row r="27" spans="1:13" x14ac:dyDescent="0.25">
      <c r="A27" s="141" t="s">
        <v>96</v>
      </c>
      <c r="B27" s="142" t="s">
        <v>88</v>
      </c>
      <c r="C27" s="19">
        <v>0</v>
      </c>
      <c r="D27" s="19">
        <v>0</v>
      </c>
      <c r="E27" s="39">
        <v>0</v>
      </c>
      <c r="F27" s="42"/>
      <c r="G27" s="59">
        <f>E27+F27</f>
        <v>0</v>
      </c>
      <c r="H27" s="59">
        <f>G27-D27</f>
        <v>0</v>
      </c>
      <c r="I27" s="41" t="e">
        <f>SUM(E27/D27)</f>
        <v>#DIV/0!</v>
      </c>
      <c r="J27" s="46">
        <v>0</v>
      </c>
      <c r="K27" s="46">
        <v>0</v>
      </c>
      <c r="L27" s="46">
        <v>0</v>
      </c>
      <c r="M27" s="87" t="e">
        <f>SUM(J27/K27)</f>
        <v>#DIV/0!</v>
      </c>
    </row>
    <row r="28" spans="1:13" x14ac:dyDescent="0.25">
      <c r="A28" s="141" t="s">
        <v>96</v>
      </c>
      <c r="B28" s="142" t="s">
        <v>89</v>
      </c>
      <c r="C28" s="20">
        <v>0</v>
      </c>
      <c r="D28" s="20">
        <v>0</v>
      </c>
      <c r="E28" s="39">
        <f>J28*C28</f>
        <v>0</v>
      </c>
      <c r="F28" s="40"/>
      <c r="G28" s="59">
        <f>E28+F28</f>
        <v>0</v>
      </c>
      <c r="H28" s="59">
        <f>G28-D28</f>
        <v>0</v>
      </c>
      <c r="I28" s="75" t="e">
        <f>SUM(E28/D28)</f>
        <v>#DIV/0!</v>
      </c>
      <c r="J28" s="47">
        <v>0</v>
      </c>
      <c r="K28" s="47">
        <v>0</v>
      </c>
      <c r="L28" s="95">
        <v>0</v>
      </c>
      <c r="M28" s="96" t="e">
        <f>+SUM(J28/K28)</f>
        <v>#DIV/0!</v>
      </c>
    </row>
    <row r="29" spans="1:13" x14ac:dyDescent="0.25">
      <c r="A29" s="141" t="s">
        <v>96</v>
      </c>
      <c r="B29" s="142" t="s">
        <v>89</v>
      </c>
      <c r="C29" s="19">
        <v>0</v>
      </c>
      <c r="D29" s="20">
        <v>0</v>
      </c>
      <c r="E29" s="39">
        <v>0</v>
      </c>
      <c r="F29" s="42"/>
      <c r="G29" s="59">
        <f>E29+F29</f>
        <v>0</v>
      </c>
      <c r="H29" s="59">
        <f>G29-D29</f>
        <v>0</v>
      </c>
      <c r="I29" s="41" t="e">
        <f>SUM(E29/D29)</f>
        <v>#DIV/0!</v>
      </c>
      <c r="J29" s="46">
        <v>0</v>
      </c>
      <c r="K29" s="47">
        <v>0</v>
      </c>
      <c r="L29" s="46">
        <v>0</v>
      </c>
      <c r="M29" s="96" t="e">
        <f>SUM(5/L29)</f>
        <v>#DIV/0!</v>
      </c>
    </row>
    <row r="30" spans="1:13" x14ac:dyDescent="0.25">
      <c r="A30" s="141" t="s">
        <v>96</v>
      </c>
      <c r="B30" s="142" t="s">
        <v>57</v>
      </c>
      <c r="C30" s="19">
        <v>0</v>
      </c>
      <c r="D30" s="19">
        <v>0</v>
      </c>
      <c r="E30" s="39">
        <v>0</v>
      </c>
      <c r="F30" s="42"/>
      <c r="G30" s="59">
        <f>E30+F30</f>
        <v>0</v>
      </c>
      <c r="H30" s="59">
        <f>G30-D30</f>
        <v>0</v>
      </c>
      <c r="I30" s="41" t="e">
        <f>SUM(E30/D30)</f>
        <v>#DIV/0!</v>
      </c>
      <c r="J30" s="46">
        <v>0</v>
      </c>
      <c r="K30" s="49">
        <v>0</v>
      </c>
      <c r="L30" s="49">
        <v>0</v>
      </c>
      <c r="M30" s="87" t="e">
        <f>SUM(J30/K30)</f>
        <v>#DIV/0!</v>
      </c>
    </row>
    <row r="31" spans="1:13" ht="15.75" thickBot="1" x14ac:dyDescent="0.3">
      <c r="A31" s="215" t="s">
        <v>76</v>
      </c>
      <c r="B31" s="216"/>
      <c r="C31" s="137" t="s">
        <v>70</v>
      </c>
      <c r="D31" s="169">
        <v>0</v>
      </c>
      <c r="E31" s="138">
        <v>0</v>
      </c>
      <c r="F31" s="137">
        <f>SUM(F27:F30)</f>
        <v>0</v>
      </c>
      <c r="G31" s="137">
        <f>SUM(G27:G30)</f>
        <v>0</v>
      </c>
      <c r="H31" s="137">
        <f>SUM(H27:H30)</f>
        <v>0</v>
      </c>
      <c r="I31" s="170" t="e">
        <f>SUM(E31/D31)</f>
        <v>#DIV/0!</v>
      </c>
      <c r="J31" s="139">
        <v>0</v>
      </c>
      <c r="K31" s="140">
        <v>0</v>
      </c>
      <c r="L31" s="140">
        <v>0</v>
      </c>
      <c r="M31" s="171">
        <v>0</v>
      </c>
    </row>
    <row r="32" spans="1:13" ht="15.75" thickBot="1" x14ac:dyDescent="0.3">
      <c r="A32" s="104" t="s">
        <v>95</v>
      </c>
      <c r="B32" s="105"/>
      <c r="C32" s="106"/>
      <c r="D32" s="107">
        <f>SUM(D7+D13+D23+D18+D31)</f>
        <v>0</v>
      </c>
      <c r="E32" s="107">
        <f>SUM(E7+E13+E23+E18+E31)</f>
        <v>0</v>
      </c>
      <c r="F32" s="107">
        <f>F7+F13+F18+F23+F31</f>
        <v>0</v>
      </c>
      <c r="G32" s="107">
        <f>G7+G13+G18+G23+G31</f>
        <v>0</v>
      </c>
      <c r="H32" s="107">
        <f>H7+H13+H18+H23+H31</f>
        <v>0</v>
      </c>
      <c r="I32" s="101"/>
      <c r="J32" s="112">
        <f>SUM(J7+J13+J23+J18+J31)</f>
        <v>0</v>
      </c>
      <c r="K32" s="112" t="e">
        <f>SUM(K7+K13+K23+K18+K31)</f>
        <v>#VALUE!</v>
      </c>
      <c r="L32" s="103"/>
      <c r="M32" s="102"/>
    </row>
    <row r="33" spans="1:13" ht="59.25" customHeight="1" thickBot="1" x14ac:dyDescent="0.3">
      <c r="A33" s="200" t="s">
        <v>93</v>
      </c>
      <c r="B33" s="198"/>
      <c r="C33" s="198"/>
      <c r="D33" s="198"/>
      <c r="E33" s="198"/>
      <c r="F33" s="198" t="s">
        <v>94</v>
      </c>
      <c r="G33" s="198"/>
      <c r="H33" s="198"/>
      <c r="I33" s="198"/>
      <c r="J33" s="198"/>
      <c r="K33" s="198"/>
      <c r="L33" s="199"/>
      <c r="M33" s="100" t="s">
        <v>77</v>
      </c>
    </row>
    <row r="34" spans="1:13" ht="12.75" customHeight="1" thickBot="1" x14ac:dyDescent="0.3">
      <c r="A34" s="193" t="s">
        <v>86</v>
      </c>
      <c r="B34" s="194"/>
      <c r="C34" s="194"/>
      <c r="D34" s="194"/>
      <c r="E34" s="194"/>
      <c r="F34" s="195" t="s">
        <v>87</v>
      </c>
      <c r="G34" s="196"/>
      <c r="H34" s="196"/>
      <c r="I34" s="196"/>
      <c r="J34" s="196"/>
      <c r="K34" s="196"/>
      <c r="L34" s="197"/>
      <c r="M34" s="201" t="s">
        <v>90</v>
      </c>
    </row>
    <row r="35" spans="1:13" ht="51.75" customHeight="1" thickBot="1" x14ac:dyDescent="0.3">
      <c r="A35" s="77" t="s">
        <v>78</v>
      </c>
      <c r="B35" s="78" t="s">
        <v>99</v>
      </c>
      <c r="C35" s="78" t="s">
        <v>79</v>
      </c>
      <c r="D35" s="78"/>
      <c r="E35" s="78" t="s">
        <v>80</v>
      </c>
      <c r="F35" s="77" t="s">
        <v>78</v>
      </c>
      <c r="G35" s="78"/>
      <c r="H35" s="78"/>
      <c r="I35" s="78" t="s">
        <v>100</v>
      </c>
      <c r="J35" s="78" t="s">
        <v>91</v>
      </c>
      <c r="K35" s="78" t="s">
        <v>80</v>
      </c>
      <c r="L35" s="79" t="s">
        <v>92</v>
      </c>
      <c r="M35" s="202"/>
    </row>
    <row r="36" spans="1:13" ht="15.75" thickBot="1" x14ac:dyDescent="0.3">
      <c r="A36" s="176" t="s">
        <v>32</v>
      </c>
      <c r="B36" s="111">
        <v>0.37</v>
      </c>
      <c r="C36" s="108" t="e">
        <f>I7</f>
        <v>#DIV/0!</v>
      </c>
      <c r="D36" s="108"/>
      <c r="E36" s="110" t="e">
        <f>-(C36-B36)</f>
        <v>#DIV/0!</v>
      </c>
      <c r="F36" s="175" t="s">
        <v>81</v>
      </c>
      <c r="G36" s="80"/>
      <c r="H36" s="80"/>
      <c r="I36" s="111">
        <v>0.37</v>
      </c>
      <c r="J36" s="108" t="e">
        <f>M7</f>
        <v>#VALUE!</v>
      </c>
      <c r="K36" s="110" t="e">
        <f>-(J36-I36)</f>
        <v>#VALUE!</v>
      </c>
      <c r="L36" s="81"/>
      <c r="M36" s="98"/>
    </row>
    <row r="37" spans="1:13" ht="15.75" thickBot="1" x14ac:dyDescent="0.3">
      <c r="A37" s="150" t="s">
        <v>36</v>
      </c>
      <c r="B37" s="111">
        <v>0.37</v>
      </c>
      <c r="C37" s="110" t="e">
        <f>I13</f>
        <v>#DIV/0!</v>
      </c>
      <c r="D37" s="110"/>
      <c r="E37" s="110" t="e">
        <f t="shared" ref="E37:E40" si="0">-(C37-B37)</f>
        <v>#DIV/0!</v>
      </c>
      <c r="F37" s="175" t="s">
        <v>82</v>
      </c>
      <c r="G37" s="175"/>
      <c r="H37" s="175"/>
      <c r="I37" s="111">
        <v>0.37</v>
      </c>
      <c r="J37" s="110" t="e">
        <f>M13</f>
        <v>#DIV/0!</v>
      </c>
      <c r="K37" s="110" t="e">
        <f t="shared" ref="K37:K40" si="1">-(J37-I37)</f>
        <v>#DIV/0!</v>
      </c>
      <c r="L37" s="81"/>
      <c r="M37" s="97"/>
    </row>
    <row r="38" spans="1:13" ht="15.75" thickBot="1" x14ac:dyDescent="0.3">
      <c r="A38" s="177" t="s">
        <v>31</v>
      </c>
      <c r="B38" s="111">
        <v>0.37</v>
      </c>
      <c r="C38" s="110" t="e">
        <f>I18</f>
        <v>#DIV/0!</v>
      </c>
      <c r="D38" s="108"/>
      <c r="E38" s="110" t="e">
        <f>-(C38-B38)</f>
        <v>#DIV/0!</v>
      </c>
      <c r="F38" s="80" t="s">
        <v>84</v>
      </c>
      <c r="G38" s="175"/>
      <c r="H38" s="80"/>
      <c r="I38" s="111">
        <v>0.37</v>
      </c>
      <c r="J38" s="110">
        <f>M18</f>
        <v>0</v>
      </c>
      <c r="K38" s="110">
        <f>-(J38-I38)</f>
        <v>0.37</v>
      </c>
      <c r="L38" s="81"/>
      <c r="M38" s="97"/>
    </row>
    <row r="39" spans="1:13" ht="15.75" thickBot="1" x14ac:dyDescent="0.3">
      <c r="A39" s="178" t="s">
        <v>35</v>
      </c>
      <c r="B39" s="111">
        <v>0.37</v>
      </c>
      <c r="C39" s="110" t="e">
        <f>I23</f>
        <v>#DIV/0!</v>
      </c>
      <c r="D39" s="173"/>
      <c r="E39" s="172" t="e">
        <f t="shared" si="0"/>
        <v>#DIV/0!</v>
      </c>
      <c r="F39" s="174" t="s">
        <v>83</v>
      </c>
      <c r="G39" s="175"/>
      <c r="H39" s="174"/>
      <c r="I39" s="111">
        <v>0.37</v>
      </c>
      <c r="J39" s="110">
        <f>M23</f>
        <v>0</v>
      </c>
      <c r="K39" s="110">
        <f t="shared" si="1"/>
        <v>0.37</v>
      </c>
      <c r="L39" s="81"/>
      <c r="M39" s="97"/>
    </row>
    <row r="40" spans="1:13" ht="15.75" thickBot="1" x14ac:dyDescent="0.3">
      <c r="A40" s="149" t="s">
        <v>29</v>
      </c>
      <c r="B40" s="111">
        <v>0.37</v>
      </c>
      <c r="C40" s="109" t="e">
        <f>I31</f>
        <v>#DIV/0!</v>
      </c>
      <c r="D40" s="109"/>
      <c r="E40" s="110" t="e">
        <f t="shared" si="0"/>
        <v>#DIV/0!</v>
      </c>
      <c r="F40" s="175" t="s">
        <v>85</v>
      </c>
      <c r="G40" s="82"/>
      <c r="H40" s="175"/>
      <c r="I40" s="111">
        <v>0.37</v>
      </c>
      <c r="J40" s="109">
        <f>M31</f>
        <v>0</v>
      </c>
      <c r="K40" s="110">
        <f t="shared" si="1"/>
        <v>0.37</v>
      </c>
      <c r="L40" s="83"/>
      <c r="M40" s="99"/>
    </row>
    <row r="41" spans="1:13" x14ac:dyDescent="0.25">
      <c r="A41" s="76"/>
      <c r="B41" s="76"/>
      <c r="C41" s="76"/>
      <c r="D41" s="76"/>
      <c r="E41" s="76"/>
      <c r="F41" s="76"/>
      <c r="G41" s="76"/>
      <c r="H41" s="76"/>
      <c r="I41"/>
      <c r="J41"/>
      <c r="K41"/>
      <c r="L41"/>
      <c r="M41"/>
    </row>
    <row r="42" spans="1:13" hidden="1" x14ac:dyDescent="0.25">
      <c r="A42" s="76"/>
      <c r="B42" s="76"/>
      <c r="C42" s="76"/>
      <c r="D42" s="76"/>
      <c r="E42" s="76"/>
      <c r="F42" s="76"/>
      <c r="G42" s="76"/>
      <c r="H42" s="76"/>
      <c r="I42"/>
      <c r="J42"/>
      <c r="K42"/>
      <c r="L42"/>
      <c r="M42"/>
    </row>
    <row r="43" spans="1:13" hidden="1" x14ac:dyDescent="0.25">
      <c r="A43" s="76"/>
      <c r="B43" s="76"/>
      <c r="C43" s="76"/>
      <c r="D43" s="76"/>
      <c r="E43" s="76"/>
      <c r="F43" s="76"/>
      <c r="G43" s="76"/>
      <c r="H43" s="76"/>
      <c r="I43"/>
      <c r="J43"/>
      <c r="K43"/>
      <c r="L43"/>
    </row>
    <row r="44" spans="1:13" hidden="1" x14ac:dyDescent="0.25">
      <c r="A44" s="76"/>
      <c r="B44" s="76"/>
      <c r="C44" s="76"/>
      <c r="D44" s="76"/>
      <c r="E44" s="76"/>
      <c r="F44" s="76"/>
      <c r="G44" s="76"/>
      <c r="H44" s="76"/>
      <c r="I44"/>
      <c r="J44"/>
      <c r="K44"/>
    </row>
    <row r="45" spans="1:13" hidden="1" x14ac:dyDescent="0.25">
      <c r="A45" s="76"/>
      <c r="B45" s="76"/>
      <c r="C45" s="76"/>
      <c r="D45" s="76"/>
      <c r="E45" s="76"/>
      <c r="F45" s="76"/>
      <c r="G45" s="76"/>
      <c r="H45" s="76"/>
      <c r="I45"/>
      <c r="J45"/>
      <c r="K45"/>
    </row>
    <row r="46" spans="1:13" hidden="1" x14ac:dyDescent="0.25">
      <c r="A46" s="76"/>
      <c r="B46" s="76"/>
      <c r="C46" s="76"/>
      <c r="D46" s="76"/>
      <c r="E46" s="76"/>
      <c r="F46" s="76"/>
      <c r="G46" s="76"/>
      <c r="H46" s="76"/>
      <c r="I46"/>
      <c r="J46"/>
      <c r="K46"/>
    </row>
    <row r="47" spans="1:13" hidden="1" x14ac:dyDescent="0.25">
      <c r="A47" s="76"/>
      <c r="B47" s="76"/>
      <c r="C47" s="76"/>
      <c r="D47" s="76"/>
      <c r="E47" s="76"/>
      <c r="F47" s="76"/>
      <c r="G47" s="76"/>
      <c r="H47" s="76"/>
      <c r="I47"/>
      <c r="J47"/>
      <c r="K47"/>
    </row>
    <row r="48" spans="1:13" hidden="1" x14ac:dyDescent="0.25">
      <c r="A48" s="76"/>
      <c r="B48" s="76"/>
      <c r="C48" s="76"/>
      <c r="D48" s="76"/>
      <c r="E48" s="76"/>
      <c r="F48" s="76"/>
      <c r="G48" s="76"/>
      <c r="H48" s="76"/>
      <c r="I48"/>
      <c r="J48"/>
      <c r="K48"/>
    </row>
    <row r="49" spans="1:11" hidden="1" x14ac:dyDescent="0.25">
      <c r="A49" s="76"/>
      <c r="B49" s="76"/>
      <c r="C49" s="76"/>
      <c r="D49" s="76"/>
      <c r="E49" s="76"/>
      <c r="F49" s="76"/>
      <c r="G49" s="76"/>
      <c r="H49" s="76"/>
      <c r="I49"/>
      <c r="J49"/>
      <c r="K49"/>
    </row>
    <row r="50" spans="1:11" hidden="1" x14ac:dyDescent="0.25">
      <c r="A50" s="76"/>
      <c r="B50" s="76"/>
      <c r="C50" s="76"/>
      <c r="D50" s="76"/>
      <c r="E50" s="76"/>
      <c r="F50" s="76"/>
      <c r="G50" s="76"/>
      <c r="H50" s="76"/>
    </row>
    <row r="51" spans="1:11" hidden="1" x14ac:dyDescent="0.25">
      <c r="A51" s="76"/>
      <c r="B51" s="76"/>
      <c r="C51" s="76"/>
      <c r="D51" s="76"/>
      <c r="E51" s="76"/>
      <c r="F51" s="76"/>
      <c r="G51" s="76"/>
      <c r="H51" s="76"/>
    </row>
    <row r="52" spans="1:11" hidden="1" x14ac:dyDescent="0.25">
      <c r="A52" s="76"/>
      <c r="B52" s="76"/>
      <c r="C52" s="76"/>
      <c r="D52" s="76"/>
      <c r="E52" s="76"/>
      <c r="F52" s="76"/>
      <c r="G52" s="76"/>
      <c r="H52" s="76"/>
    </row>
    <row r="53" spans="1:11" hidden="1" x14ac:dyDescent="0.25"/>
    <row r="54" spans="1:11" hidden="1" x14ac:dyDescent="0.25"/>
    <row r="55" spans="1:11" hidden="1" x14ac:dyDescent="0.25"/>
    <row r="56" spans="1:11" hidden="1" x14ac:dyDescent="0.25"/>
    <row r="57" spans="1:11" hidden="1" x14ac:dyDescent="0.25"/>
    <row r="58" spans="1:11" hidden="1" x14ac:dyDescent="0.25"/>
    <row r="59" spans="1:11" hidden="1" x14ac:dyDescent="0.25"/>
    <row r="60" spans="1:11" hidden="1" x14ac:dyDescent="0.25"/>
    <row r="61" spans="1:11" x14ac:dyDescent="0.25"/>
  </sheetData>
  <mergeCells count="16">
    <mergeCell ref="B1:K1"/>
    <mergeCell ref="B2:M2"/>
    <mergeCell ref="A21:M21"/>
    <mergeCell ref="A34:E34"/>
    <mergeCell ref="F34:L34"/>
    <mergeCell ref="F33:L33"/>
    <mergeCell ref="A33:E33"/>
    <mergeCell ref="M34:M35"/>
    <mergeCell ref="A13:B13"/>
    <mergeCell ref="A23:B23"/>
    <mergeCell ref="A18:B18"/>
    <mergeCell ref="A4:M4"/>
    <mergeCell ref="A8:M8"/>
    <mergeCell ref="A31:B31"/>
    <mergeCell ref="A15:M15"/>
    <mergeCell ref="A26:M26"/>
  </mergeCells>
  <printOptions horizontalCentered="1" verticalCentered="1"/>
  <pageMargins left="0.25" right="0.25" top="0.75" bottom="0.75" header="0.3" footer="0.3"/>
  <pageSetup scale="78" fitToWidth="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"/>
  <sheetViews>
    <sheetView workbookViewId="0"/>
  </sheetViews>
  <sheetFormatPr defaultRowHeight="15" x14ac:dyDescent="0.25"/>
  <cols>
    <col min="1" max="1" width="116.7109375" customWidth="1"/>
  </cols>
  <sheetData>
    <row r="1" spans="1:7" ht="332.25" customHeight="1" x14ac:dyDescent="0.25">
      <c r="A1" s="157" t="s">
        <v>116</v>
      </c>
      <c r="C1" s="223"/>
      <c r="D1" s="223"/>
      <c r="E1" s="223"/>
      <c r="F1" s="223"/>
      <c r="G1" s="223"/>
    </row>
  </sheetData>
  <mergeCells count="1">
    <mergeCell ref="C1:G1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"/>
  <sheetViews>
    <sheetView workbookViewId="0">
      <selection activeCell="C8" sqref="C8"/>
    </sheetView>
  </sheetViews>
  <sheetFormatPr defaultRowHeight="15" x14ac:dyDescent="0.25"/>
  <cols>
    <col min="1" max="1" width="45.42578125" customWidth="1"/>
    <col min="2" max="2" width="11.28515625" customWidth="1"/>
    <col min="3" max="3" width="13.42578125" customWidth="1"/>
    <col min="4" max="4" width="9.7109375" bestFit="1" customWidth="1"/>
  </cols>
  <sheetData>
    <row r="1" spans="1:4" x14ac:dyDescent="0.25">
      <c r="A1" t="s">
        <v>58</v>
      </c>
      <c r="B1" s="43">
        <v>43327</v>
      </c>
      <c r="C1" s="44" t="s">
        <v>59</v>
      </c>
      <c r="D1" s="43">
        <v>43585</v>
      </c>
    </row>
    <row r="2" spans="1:4" x14ac:dyDescent="0.25">
      <c r="A2" t="s">
        <v>60</v>
      </c>
      <c r="B2">
        <v>8.5</v>
      </c>
    </row>
    <row r="3" spans="1:4" x14ac:dyDescent="0.25">
      <c r="A3" t="s">
        <v>61</v>
      </c>
      <c r="B3">
        <v>34</v>
      </c>
    </row>
    <row r="4" spans="1:4" x14ac:dyDescent="0.25">
      <c r="A4" t="s">
        <v>62</v>
      </c>
      <c r="B4">
        <v>170</v>
      </c>
    </row>
    <row r="5" spans="1:4" x14ac:dyDescent="0.25">
      <c r="A5" t="s">
        <v>63</v>
      </c>
      <c r="B5" t="s">
        <v>67</v>
      </c>
      <c r="D5" t="s">
        <v>68</v>
      </c>
    </row>
    <row r="7" spans="1:4" x14ac:dyDescent="0.25">
      <c r="A7" t="s">
        <v>64</v>
      </c>
      <c r="C7" s="45">
        <f>SUM(43/170)</f>
        <v>0.25294117647058822</v>
      </c>
    </row>
    <row r="8" spans="1:4" x14ac:dyDescent="0.25">
      <c r="A8" t="s">
        <v>65</v>
      </c>
      <c r="C8" s="45">
        <f>SUM(43/170)</f>
        <v>0.25294117647058822</v>
      </c>
    </row>
    <row r="9" spans="1:4" x14ac:dyDescent="0.25">
      <c r="A9" t="s">
        <v>66</v>
      </c>
      <c r="C9" s="45">
        <f>SUM(43/170)</f>
        <v>0.25294117647058822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DFD6DAF32CB44859EA0E620C59509" ma:contentTypeVersion="8" ma:contentTypeDescription="Create a new document." ma:contentTypeScope="" ma:versionID="4ddbc5ab90f24ba590924859ae0dac62">
  <xsd:schema xmlns:xsd="http://www.w3.org/2001/XMLSchema" xmlns:xs="http://www.w3.org/2001/XMLSchema" xmlns:p="http://schemas.microsoft.com/office/2006/metadata/properties" xmlns:ns2="535baf4c-6761-4120-8167-3ea992077805" xmlns:ns3="db028184-8ab5-43d7-b5b7-a3f03bfccebe" targetNamespace="http://schemas.microsoft.com/office/2006/metadata/properties" ma:root="true" ma:fieldsID="a676e468c25494c944a2135205c68a2a" ns2:_="" ns3:_="">
    <xsd:import namespace="535baf4c-6761-4120-8167-3ea992077805"/>
    <xsd:import namespace="db028184-8ab5-43d7-b5b7-a3f03bfcc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af4c-6761-4120-8167-3ea992077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28184-8ab5-43d7-b5b7-a3f03bfcce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8C5C8A-39A1-4E3B-B1C3-C32B27E33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5baf4c-6761-4120-8167-3ea992077805"/>
    <ds:schemaRef ds:uri="db028184-8ab5-43d7-b5b7-a3f03bfcc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EBABA1-CFD7-446F-9603-0020D24ABC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146E81-49DC-4F51-AEFF-8F53E67F013C}">
  <ds:schemaRefs>
    <ds:schemaRef ds:uri="db028184-8ab5-43d7-b5b7-a3f03bfcceb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535baf4c-6761-4120-8167-3ea99207780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Budget Analysis</vt:lpstr>
      <vt:lpstr>B v A</vt:lpstr>
      <vt:lpstr>Assumptions</vt:lpstr>
      <vt:lpstr>Sheet2</vt:lpstr>
      <vt:lpstr>'1. Budget Analysis'!Print_Titles</vt:lpstr>
    </vt:vector>
  </TitlesOfParts>
  <Manager>Lee Wallace</Manager>
  <Company>Submitted to the Project Management Institute [PMI] by Lee Wallace - HealthProjects,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Budget Analysis BUDGETvACTUALS Tool</dc:title>
  <dc:subject>Project Budget Analysis</dc:subject>
  <dc:creator>Lee Wallace</dc:creator>
  <cp:lastModifiedBy>Cameron McGaughy</cp:lastModifiedBy>
  <cp:lastPrinted>2018-10-17T18:36:15Z</cp:lastPrinted>
  <dcterms:created xsi:type="dcterms:W3CDTF">2018-10-08T02:59:43Z</dcterms:created>
  <dcterms:modified xsi:type="dcterms:W3CDTF">2019-07-26T14:20:57Z</dcterms:modified>
  <cp:category>Project Budget Management Tool</cp:category>
  <cp:contentStatus>Awaiting Final Review and Approval by PMI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0x010100AEDDFD6DAF32CB44859EA0E620C59509</vt:lpwstr>
  </property>
</Properties>
</file>